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externalLinks/externalLink6.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2.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xl/externalLinks/externalLink5.xml" ContentType="application/vnd.openxmlformats-officedocument.spreadsheetml.externalLink+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0" yWindow="585" windowWidth="15570" windowHeight="11340"/>
  </bookViews>
  <sheets>
    <sheet name="Regional Highway" sheetId="5" r:id="rId1"/>
    <sheet name="Division Highway" sheetId="6" r:id="rId2"/>
    <sheet name="Division Aviation" sheetId="7" r:id="rId3"/>
    <sheet name="Division BikePed" sheetId="8" r:id="rId4"/>
    <sheet name="Division Public Transportation" sheetId="9" r:id="rId5"/>
    <sheet name="Sheet1" sheetId="10"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'Division BikePed'!$A$1:$Y$34</definedName>
    <definedName name="_xlnm._FilterDatabase" localSheetId="1" hidden="1">'Division Highway'!$A$1:$W$105</definedName>
    <definedName name="_xlnm._FilterDatabase" localSheetId="0" hidden="1">'Regional Highway'!$A$1:$X$63</definedName>
    <definedName name="AccessControl">'[1]Drop down options'!$D$2:$D$5</definedName>
    <definedName name="AreaType">'[1]Drop down options'!#REF!</definedName>
    <definedName name="BikePedPlan">#REF!</definedName>
    <definedName name="Counties">'[2]Drop down options'!$Q$2:$Q$101</definedName>
    <definedName name="CrossSection">'[1]Drop down options'!$A$2:$A$43</definedName>
    <definedName name="_xlnm.Database">#REF!</definedName>
    <definedName name="Division">'[3]Drop down options'!$K$2:$K$15</definedName>
    <definedName name="Divisions">'[2]Drop down options'!$L$2:$L$15</definedName>
    <definedName name="Existing_Int">'[4]Drop Downs'!$A$2:$A$21</definedName>
    <definedName name="ExistingMedianTypeforCET">'[1]Drop down options'!$B$2:$B$7</definedName>
    <definedName name="Facility_Type">'[1]Drop down options'!$C$2:$C$6</definedName>
    <definedName name="FacilityType">'[3]Drop down options'!$D$2:$D$6</definedName>
    <definedName name="FacilityTypes">#REF!</definedName>
    <definedName name="FacilityTypes1">#REF!</definedName>
    <definedName name="FacilityTypes2">#REF!</definedName>
    <definedName name="FuncClass">'[1]Drop down options'!$G$2:$G$8</definedName>
    <definedName name="Goal">'[3]Drop down options'!$M$2:$M$3</definedName>
    <definedName name="ImprovementType">'[3]Drop down options'!$O$2:$O$7</definedName>
    <definedName name="Intermodal">#REF!</definedName>
    <definedName name="LanesPerDirection">'[3]Drop down options'!$B$2:$B$6</definedName>
    <definedName name="Lengths">#REF!</definedName>
    <definedName name="Location">'[3]Drop down options'!$G$2:$G$4</definedName>
    <definedName name="MedianType">'[3]Drop down options'!$A$2:$A$4</definedName>
    <definedName name="MPO_RPO">'[2]Drop down options'!$K$2:$K$38</definedName>
    <definedName name="MPORPO">'[3]Drop down options'!$J$2:$J$38</definedName>
    <definedName name="Multimodal">'[1]Drop down options'!#REF!</definedName>
    <definedName name="Multimodal1">#REF!</definedName>
    <definedName name="Multimodal2">#REF!</definedName>
    <definedName name="OtherPlan">#REF!</definedName>
    <definedName name="_xlnm.Print_Area" localSheetId="3">'Division BikePed'!$A$1:$Y$34</definedName>
    <definedName name="_xlnm.Print_Area" localSheetId="1">'Division Highway'!$A$1:$W$105</definedName>
    <definedName name="_xlnm.Print_Area" localSheetId="0">'Regional Highway'!$A$1:$X$63</definedName>
    <definedName name="_xlnm.Print_Titles" localSheetId="2">'Division Aviation'!$1:$1</definedName>
    <definedName name="_xlnm.Print_Titles" localSheetId="3">'Division BikePed'!$1:$1</definedName>
    <definedName name="_xlnm.Print_Titles" localSheetId="1">'Division Highway'!$1:$1</definedName>
    <definedName name="_xlnm.Print_Titles" localSheetId="4">'Division Public Transportation'!$1:$1</definedName>
    <definedName name="_xlnm.Print_Titles" localSheetId="0">'Regional Highway'!$1:$1</definedName>
    <definedName name="Project_Int">'[4]Drop Downs'!$B$2:$B$44</definedName>
    <definedName name="qryProjectHistoryWithLetProjects_CYRange">#REF!</definedName>
    <definedName name="SAPBEXrevision" hidden="1">5</definedName>
    <definedName name="SAPBEXsysID" hidden="1">"PBW"</definedName>
    <definedName name="SAPBEXwbID" hidden="1">"4O8K4I4TPULUO33FOWO3O59AQ"</definedName>
    <definedName name="SpecificImprovement">[2]SpecImp!$A$2:$A$19</definedName>
    <definedName name="SpecImp">'[3]Specific Improvement'!$A$2:$A$20</definedName>
    <definedName name="SpecImpType">'[1]Drop down options'!$H$2:$H$18</definedName>
    <definedName name="Speed">'[3]Drop down options'!$H$2:$H$12</definedName>
    <definedName name="SpeedLimit">'[1]Drop down options'!$E$2:$E$12</definedName>
    <definedName name="SPOT_COUNTY_8_1_11_MBV">#REF!</definedName>
    <definedName name="SPOT_DIVISION_8_1_11_MBV">#REF!</definedName>
    <definedName name="SPOT_DIVISION_8_2_11_MBV">#REF!</definedName>
    <definedName name="SPOT_MPORPO_8_1_11">#REF!</definedName>
    <definedName name="SPOT_MPORPO_8_1_11_MBV">#REF!</definedName>
    <definedName name="SPOT_ProposedCOUNTY_9_1_11_MBV">#REF!</definedName>
    <definedName name="SPOT_ProposedDIVISION_9_1_11_MBV">#REF!</definedName>
    <definedName name="SPOT_ProposedMPORPO_9_1_11_MBV">#REF!</definedName>
    <definedName name="TerrainType">'[1]Drop down options'!$F$2:$F$4</definedName>
    <definedName name="test">#REF!</definedName>
    <definedName name="Tier">'[3]Drop down options'!$N$2:$N$4</definedName>
    <definedName name="Tier2">#REF!</definedName>
    <definedName name="Tier3">#REF!</definedName>
    <definedName name="Tier4">#REF!</definedName>
    <definedName name="Tier5">#REF!</definedName>
    <definedName name="Tier6">#REF!</definedName>
    <definedName name="TTS">[5]Sheet1!$A$1:$A$6</definedName>
    <definedName name="YesNo">#REF!</definedName>
  </definedNames>
  <calcPr calcId="145621"/>
</workbook>
</file>

<file path=xl/calcChain.xml><?xml version="1.0" encoding="utf-8"?>
<calcChain xmlns="http://schemas.openxmlformats.org/spreadsheetml/2006/main">
  <c r="U107" i="6" l="1"/>
  <c r="W65" i="5" l="1"/>
  <c r="V107" i="6" l="1"/>
  <c r="X35" i="8" l="1"/>
  <c r="X34" i="7"/>
  <c r="U7" i="9" l="1"/>
  <c r="V7" i="9" s="1"/>
  <c r="U6" i="9"/>
  <c r="V6" i="9" s="1"/>
  <c r="U5" i="9"/>
  <c r="V5" i="9" s="1"/>
  <c r="U4" i="9"/>
  <c r="V4" i="9" s="1"/>
  <c r="U3" i="9"/>
  <c r="V3" i="9" s="1"/>
  <c r="U2" i="9"/>
  <c r="V2" i="9" s="1"/>
  <c r="U34" i="8"/>
  <c r="V34" i="8" s="1"/>
  <c r="U33" i="8"/>
  <c r="V33" i="8" s="1"/>
  <c r="U32" i="8"/>
  <c r="V32" i="8" s="1"/>
  <c r="U31" i="8"/>
  <c r="V31" i="8" s="1"/>
  <c r="U30" i="8"/>
  <c r="V30" i="8" s="1"/>
  <c r="U29" i="8"/>
  <c r="V29" i="8" s="1"/>
  <c r="U28" i="8"/>
  <c r="V28" i="8" s="1"/>
  <c r="U27" i="8"/>
  <c r="V27" i="8" s="1"/>
  <c r="U26" i="8"/>
  <c r="V26" i="8" s="1"/>
  <c r="U25" i="8"/>
  <c r="V25" i="8" s="1"/>
  <c r="U24" i="8"/>
  <c r="V24" i="8" s="1"/>
  <c r="U23" i="8"/>
  <c r="V23" i="8" s="1"/>
  <c r="U22" i="8"/>
  <c r="V22" i="8" s="1"/>
  <c r="U21" i="8"/>
  <c r="V21" i="8" s="1"/>
  <c r="U20" i="8"/>
  <c r="V20" i="8" s="1"/>
  <c r="U19" i="8"/>
  <c r="V19" i="8" s="1"/>
  <c r="U18" i="8"/>
  <c r="V18" i="8" s="1"/>
  <c r="U17" i="8"/>
  <c r="V17" i="8" s="1"/>
  <c r="U16" i="8"/>
  <c r="V16" i="8" s="1"/>
  <c r="U15" i="8"/>
  <c r="V15" i="8" s="1"/>
  <c r="U14" i="8"/>
  <c r="V14" i="8" s="1"/>
  <c r="U13" i="8"/>
  <c r="V13" i="8" s="1"/>
  <c r="U12" i="8"/>
  <c r="V12" i="8" s="1"/>
  <c r="U11" i="8"/>
  <c r="V11" i="8" s="1"/>
  <c r="U10" i="8"/>
  <c r="V10" i="8" s="1"/>
  <c r="U9" i="8"/>
  <c r="V9" i="8" s="1"/>
  <c r="U8" i="8"/>
  <c r="V8" i="8" s="1"/>
  <c r="U7" i="8"/>
  <c r="V7" i="8" s="1"/>
  <c r="U6" i="8"/>
  <c r="V6" i="8" s="1"/>
  <c r="U5" i="8"/>
  <c r="V5" i="8" s="1"/>
  <c r="U4" i="8"/>
  <c r="V4" i="8" s="1"/>
  <c r="U3" i="8"/>
  <c r="V3" i="8" s="1"/>
  <c r="U2" i="8"/>
  <c r="V2" i="8" s="1"/>
  <c r="U33" i="7"/>
  <c r="V33" i="7" s="1"/>
  <c r="U32" i="7"/>
  <c r="V32" i="7" s="1"/>
  <c r="U31" i="7"/>
  <c r="V31" i="7" s="1"/>
  <c r="U30" i="7"/>
  <c r="V30" i="7" s="1"/>
  <c r="U29" i="7"/>
  <c r="V29" i="7" s="1"/>
  <c r="U28" i="7"/>
  <c r="V28" i="7" s="1"/>
  <c r="U27" i="7"/>
  <c r="V27" i="7" s="1"/>
  <c r="U26" i="7"/>
  <c r="V26" i="7" s="1"/>
  <c r="U25" i="7"/>
  <c r="V25" i="7" s="1"/>
  <c r="U24" i="7"/>
  <c r="V24" i="7" s="1"/>
  <c r="U23" i="7"/>
  <c r="V23" i="7" s="1"/>
  <c r="U22" i="7"/>
  <c r="V22" i="7" s="1"/>
  <c r="U21" i="7"/>
  <c r="V21" i="7" s="1"/>
  <c r="U20" i="7"/>
  <c r="V20" i="7" s="1"/>
  <c r="U19" i="7"/>
  <c r="V19" i="7" s="1"/>
  <c r="U18" i="7"/>
  <c r="V18" i="7" s="1"/>
  <c r="U17" i="7"/>
  <c r="V17" i="7" s="1"/>
  <c r="U16" i="7"/>
  <c r="V16" i="7" s="1"/>
  <c r="U15" i="7"/>
  <c r="V15" i="7" s="1"/>
  <c r="U14" i="7"/>
  <c r="V14" i="7" s="1"/>
  <c r="U13" i="7"/>
  <c r="V13" i="7" s="1"/>
  <c r="U12" i="7"/>
  <c r="V12" i="7" s="1"/>
  <c r="U11" i="7"/>
  <c r="V11" i="7" s="1"/>
  <c r="U10" i="7"/>
  <c r="V10" i="7" s="1"/>
  <c r="U9" i="7"/>
  <c r="V9" i="7" s="1"/>
  <c r="U8" i="7"/>
  <c r="V8" i="7" s="1"/>
  <c r="U7" i="7"/>
  <c r="V7" i="7" s="1"/>
  <c r="U6" i="7"/>
  <c r="V6" i="7" s="1"/>
  <c r="U5" i="7"/>
  <c r="V5" i="7" s="1"/>
  <c r="U4" i="7"/>
  <c r="V4" i="7" s="1"/>
  <c r="U3" i="7"/>
  <c r="V3" i="7" s="1"/>
  <c r="U2" i="7"/>
  <c r="V2" i="7" s="1"/>
  <c r="S22" i="6" l="1"/>
  <c r="T22" i="6" s="1"/>
  <c r="S54" i="6"/>
  <c r="T54" i="6" s="1"/>
  <c r="S38" i="6"/>
  <c r="T38" i="6" s="1"/>
  <c r="S87" i="6"/>
  <c r="T87" i="6" s="1"/>
  <c r="S73" i="6"/>
  <c r="T73" i="6" s="1"/>
  <c r="S84" i="6"/>
  <c r="T84" i="6" s="1"/>
  <c r="S88" i="6"/>
  <c r="T88" i="6" s="1"/>
  <c r="S86" i="6"/>
  <c r="T86" i="6" s="1"/>
  <c r="S98" i="6"/>
  <c r="T98" i="6" s="1"/>
  <c r="S104" i="6"/>
  <c r="T104" i="6" s="1"/>
  <c r="S34" i="6"/>
  <c r="T34" i="6" s="1"/>
  <c r="T6" i="5"/>
  <c r="U6" i="5" s="1"/>
  <c r="T23" i="5"/>
  <c r="U23" i="5" s="1"/>
  <c r="T18" i="5"/>
  <c r="U18" i="5" s="1"/>
  <c r="T40" i="5"/>
  <c r="U40" i="5" s="1"/>
  <c r="T53" i="5"/>
  <c r="U53" i="5" s="1"/>
  <c r="T54" i="5"/>
  <c r="U54" i="5" s="1"/>
  <c r="T52" i="5"/>
  <c r="U52" i="5" s="1"/>
  <c r="T47" i="5"/>
  <c r="U47" i="5" s="1"/>
  <c r="T58" i="5"/>
  <c r="U58" i="5" s="1"/>
  <c r="T62" i="5"/>
  <c r="U62" i="5" s="1"/>
  <c r="T3" i="5"/>
  <c r="U3" i="5" s="1"/>
  <c r="S2" i="6" l="1"/>
  <c r="S3" i="6"/>
  <c r="S4" i="6"/>
  <c r="S5" i="6"/>
  <c r="S6" i="6"/>
  <c r="S7" i="6"/>
  <c r="S8" i="6"/>
  <c r="T8" i="6" s="1"/>
  <c r="S9" i="6"/>
  <c r="T9" i="6" s="1"/>
  <c r="S10" i="6"/>
  <c r="S11" i="6"/>
  <c r="T11" i="6" s="1"/>
  <c r="S12" i="6"/>
  <c r="T12" i="6" s="1"/>
  <c r="S13" i="6"/>
  <c r="T13" i="6" s="1"/>
  <c r="S14" i="6"/>
  <c r="S15" i="6"/>
  <c r="T15" i="6" s="1"/>
  <c r="S16" i="6"/>
  <c r="T16" i="6" s="1"/>
  <c r="S17" i="6"/>
  <c r="T17" i="6" s="1"/>
  <c r="S18" i="6"/>
  <c r="S19" i="6"/>
  <c r="T19" i="6" s="1"/>
  <c r="S20" i="6"/>
  <c r="T20" i="6" s="1"/>
  <c r="S21" i="6"/>
  <c r="T21" i="6" s="1"/>
  <c r="S23" i="6"/>
  <c r="S24" i="6"/>
  <c r="T24" i="6" s="1"/>
  <c r="S25" i="6"/>
  <c r="T25" i="6" s="1"/>
  <c r="S26" i="6"/>
  <c r="T26" i="6" s="1"/>
  <c r="S27" i="6"/>
  <c r="S28" i="6"/>
  <c r="T28" i="6" s="1"/>
  <c r="S29" i="6"/>
  <c r="T29" i="6" s="1"/>
  <c r="S30" i="6"/>
  <c r="T30" i="6" s="1"/>
  <c r="S31" i="6"/>
  <c r="S32" i="6"/>
  <c r="T32" i="6" s="1"/>
  <c r="S33" i="6"/>
  <c r="T33" i="6" s="1"/>
  <c r="S35" i="6"/>
  <c r="T35" i="6" s="1"/>
  <c r="S36" i="6"/>
  <c r="S37" i="6"/>
  <c r="T37" i="6" s="1"/>
  <c r="S39" i="6"/>
  <c r="T39" i="6" s="1"/>
  <c r="S40" i="6"/>
  <c r="T40" i="6" s="1"/>
  <c r="S41" i="6"/>
  <c r="S43" i="6"/>
  <c r="T43" i="6" s="1"/>
  <c r="S44" i="6"/>
  <c r="T44" i="6" s="1"/>
  <c r="S45" i="6"/>
  <c r="T45" i="6" s="1"/>
  <c r="S46" i="6"/>
  <c r="S47" i="6"/>
  <c r="T47" i="6" s="1"/>
  <c r="S48" i="6"/>
  <c r="T48" i="6" s="1"/>
  <c r="S49" i="6"/>
  <c r="T49" i="6" s="1"/>
  <c r="S50" i="6"/>
  <c r="S51" i="6"/>
  <c r="T51" i="6" s="1"/>
  <c r="S52" i="6"/>
  <c r="T52" i="6" s="1"/>
  <c r="S53" i="6"/>
  <c r="T53" i="6" s="1"/>
  <c r="S55" i="6"/>
  <c r="S56" i="6"/>
  <c r="T56" i="6" s="1"/>
  <c r="S57" i="6"/>
  <c r="T57" i="6" s="1"/>
  <c r="S58" i="6"/>
  <c r="T58" i="6" s="1"/>
  <c r="S59" i="6"/>
  <c r="S60" i="6"/>
  <c r="T60" i="6" s="1"/>
  <c r="S61" i="6"/>
  <c r="T61" i="6" s="1"/>
  <c r="S62" i="6"/>
  <c r="T62" i="6" s="1"/>
  <c r="S63" i="6"/>
  <c r="S64" i="6"/>
  <c r="T64" i="6" s="1"/>
  <c r="S65" i="6"/>
  <c r="T65" i="6" s="1"/>
  <c r="S66" i="6"/>
  <c r="T66" i="6" s="1"/>
  <c r="S67" i="6"/>
  <c r="S68" i="6"/>
  <c r="T68" i="6" s="1"/>
  <c r="S69" i="6"/>
  <c r="T69" i="6" s="1"/>
  <c r="S70" i="6"/>
  <c r="T70" i="6" s="1"/>
  <c r="S71" i="6"/>
  <c r="S42" i="6"/>
  <c r="T42" i="6" s="1"/>
  <c r="S72" i="6"/>
  <c r="T72" i="6" s="1"/>
  <c r="S74" i="6"/>
  <c r="T74" i="6" s="1"/>
  <c r="S75" i="6"/>
  <c r="S76" i="6"/>
  <c r="T76" i="6" s="1"/>
  <c r="S77" i="6"/>
  <c r="T77" i="6" s="1"/>
  <c r="S78" i="6"/>
  <c r="T78" i="6" s="1"/>
  <c r="S79" i="6"/>
  <c r="S80" i="6"/>
  <c r="T80" i="6" s="1"/>
  <c r="S81" i="6"/>
  <c r="T81" i="6" s="1"/>
  <c r="S82" i="6"/>
  <c r="T82" i="6" s="1"/>
  <c r="S83" i="6"/>
  <c r="S85" i="6"/>
  <c r="T85" i="6" s="1"/>
  <c r="S89" i="6"/>
  <c r="T89" i="6" s="1"/>
  <c r="S90" i="6"/>
  <c r="T90" i="6" s="1"/>
  <c r="S91" i="6"/>
  <c r="S92" i="6"/>
  <c r="T92" i="6" s="1"/>
  <c r="S93" i="6"/>
  <c r="T93" i="6" s="1"/>
  <c r="S94" i="6"/>
  <c r="T94" i="6" s="1"/>
  <c r="S95" i="6"/>
  <c r="S96" i="6"/>
  <c r="T96" i="6" s="1"/>
  <c r="S97" i="6"/>
  <c r="T97" i="6" s="1"/>
  <c r="S99" i="6"/>
  <c r="T99" i="6" s="1"/>
  <c r="S101" i="6"/>
  <c r="S103" i="6"/>
  <c r="T103" i="6" s="1"/>
  <c r="S105" i="6"/>
  <c r="T105" i="6" s="1"/>
  <c r="S102" i="6"/>
  <c r="T102" i="6" s="1"/>
  <c r="T2" i="6"/>
  <c r="T3" i="6"/>
  <c r="T4" i="6"/>
  <c r="T5" i="6"/>
  <c r="T6" i="6"/>
  <c r="T7" i="6"/>
  <c r="T10" i="6"/>
  <c r="T14" i="6"/>
  <c r="T18" i="6"/>
  <c r="T23" i="6"/>
  <c r="T27" i="6"/>
  <c r="T31" i="6"/>
  <c r="T36" i="6"/>
  <c r="T41" i="6"/>
  <c r="T46" i="6"/>
  <c r="T50" i="6"/>
  <c r="T55" i="6"/>
  <c r="T59" i="6"/>
  <c r="T63" i="6"/>
  <c r="T67" i="6"/>
  <c r="T71" i="6"/>
  <c r="T75" i="6"/>
  <c r="T79" i="6"/>
  <c r="T83" i="6"/>
  <c r="T91" i="6"/>
  <c r="T95" i="6"/>
  <c r="T101" i="6"/>
  <c r="T4" i="5"/>
  <c r="U4" i="5" s="1"/>
  <c r="T8" i="5"/>
  <c r="U8" i="5" s="1"/>
  <c r="T5" i="5"/>
  <c r="U5" i="5" s="1"/>
  <c r="T9" i="5"/>
  <c r="U9" i="5" s="1"/>
  <c r="T7" i="5"/>
  <c r="U7" i="5" s="1"/>
  <c r="T15" i="5"/>
  <c r="U15" i="5" s="1"/>
  <c r="T14" i="5"/>
  <c r="U14" i="5" s="1"/>
  <c r="T11" i="5"/>
  <c r="U11" i="5" s="1"/>
  <c r="T10" i="5"/>
  <c r="U10" i="5" s="1"/>
  <c r="T12" i="5"/>
  <c r="U12" i="5" s="1"/>
  <c r="T17" i="5"/>
  <c r="U17" i="5" s="1"/>
  <c r="T20" i="5"/>
  <c r="U20" i="5" s="1"/>
  <c r="T21" i="5"/>
  <c r="U21" i="5" s="1"/>
  <c r="T25" i="5"/>
  <c r="U25" i="5" s="1"/>
  <c r="T22" i="5"/>
  <c r="U22" i="5" s="1"/>
  <c r="T16" i="5"/>
  <c r="U16" i="5" s="1"/>
  <c r="T13" i="5"/>
  <c r="U13" i="5" s="1"/>
  <c r="T19" i="5"/>
  <c r="U19" i="5" s="1"/>
  <c r="T24" i="5"/>
  <c r="U24" i="5" s="1"/>
  <c r="T26" i="5"/>
  <c r="U26" i="5" s="1"/>
  <c r="T28" i="5"/>
  <c r="U28" i="5" s="1"/>
  <c r="T29" i="5"/>
  <c r="U29" i="5" s="1"/>
  <c r="T31" i="5"/>
  <c r="U31" i="5" s="1"/>
  <c r="T30" i="5"/>
  <c r="U30" i="5" s="1"/>
  <c r="T32" i="5"/>
  <c r="U32" i="5" s="1"/>
  <c r="T34" i="5"/>
  <c r="U34" i="5" s="1"/>
  <c r="T33" i="5"/>
  <c r="U33" i="5" s="1"/>
  <c r="T35" i="5"/>
  <c r="U35" i="5" s="1"/>
  <c r="T36" i="5"/>
  <c r="U36" i="5" s="1"/>
  <c r="T43" i="5"/>
  <c r="U43" i="5" s="1"/>
  <c r="T41" i="5"/>
  <c r="U41" i="5" s="1"/>
  <c r="T49" i="5"/>
  <c r="U49" i="5" s="1"/>
  <c r="T37" i="5"/>
  <c r="U37" i="5" s="1"/>
  <c r="T42" i="5"/>
  <c r="U42" i="5" s="1"/>
  <c r="T39" i="5"/>
  <c r="U39" i="5" s="1"/>
  <c r="T38" i="5"/>
  <c r="U38" i="5" s="1"/>
  <c r="T50" i="5"/>
  <c r="U50" i="5" s="1"/>
  <c r="T44" i="5"/>
  <c r="U44" i="5" s="1"/>
  <c r="T59" i="5"/>
  <c r="U59" i="5" s="1"/>
  <c r="T27" i="5"/>
  <c r="U27" i="5" s="1"/>
  <c r="T48" i="5"/>
  <c r="U48" i="5" s="1"/>
  <c r="T60" i="5"/>
  <c r="U60" i="5" s="1"/>
  <c r="T46" i="5"/>
  <c r="U46" i="5" s="1"/>
  <c r="T45" i="5"/>
  <c r="U45" i="5" s="1"/>
  <c r="T57" i="5"/>
  <c r="U57" i="5" s="1"/>
  <c r="T61" i="5"/>
  <c r="U61" i="5" s="1"/>
  <c r="T51" i="5"/>
  <c r="U51" i="5" s="1"/>
  <c r="T55" i="5"/>
  <c r="U55" i="5" s="1"/>
  <c r="T56" i="5"/>
  <c r="U56" i="5" s="1"/>
  <c r="T63" i="5"/>
  <c r="U63" i="5" s="1"/>
  <c r="T2" i="5"/>
  <c r="U2" i="5" s="1"/>
  <c r="S100" i="6" l="1"/>
  <c r="T100" i="6" s="1"/>
</calcChain>
</file>

<file path=xl/sharedStrings.xml><?xml version="1.0" encoding="utf-8"?>
<sst xmlns="http://schemas.openxmlformats.org/spreadsheetml/2006/main" count="2503" uniqueCount="870">
  <si>
    <t>SPOT ID</t>
  </si>
  <si>
    <t>Project Category</t>
  </si>
  <si>
    <t>TIP</t>
  </si>
  <si>
    <t>Route</t>
  </si>
  <si>
    <t>From / Cross Street</t>
  </si>
  <si>
    <t>To</t>
  </si>
  <si>
    <t>Description</t>
  </si>
  <si>
    <t>Specific Improvement Type</t>
  </si>
  <si>
    <t>Cost to NCDOT</t>
  </si>
  <si>
    <t>First MPO/RPO</t>
  </si>
  <si>
    <t>All MPOs/RPOs</t>
  </si>
  <si>
    <t>All Counties</t>
  </si>
  <si>
    <t>Actual Project Cost</t>
  </si>
  <si>
    <t>H090044-BB</t>
  </si>
  <si>
    <t>H090148</t>
  </si>
  <si>
    <t>H090154</t>
  </si>
  <si>
    <t>H090182</t>
  </si>
  <si>
    <t>H090206</t>
  </si>
  <si>
    <t>H090217</t>
  </si>
  <si>
    <t>H090219</t>
  </si>
  <si>
    <t>H090224-A</t>
  </si>
  <si>
    <t>H090224-B</t>
  </si>
  <si>
    <t>H090227-A</t>
  </si>
  <si>
    <t>H090227-B</t>
  </si>
  <si>
    <t>H090250</t>
  </si>
  <si>
    <t>H090258-A</t>
  </si>
  <si>
    <t>H090258-B</t>
  </si>
  <si>
    <t>H090262-B</t>
  </si>
  <si>
    <t>H090329</t>
  </si>
  <si>
    <t>H090346-C</t>
  </si>
  <si>
    <t>H090357</t>
  </si>
  <si>
    <t>H090383</t>
  </si>
  <si>
    <t>H090388</t>
  </si>
  <si>
    <t>H090417</t>
  </si>
  <si>
    <t>H090420</t>
  </si>
  <si>
    <t>H090421</t>
  </si>
  <si>
    <t>H090428-B</t>
  </si>
  <si>
    <t>H090429</t>
  </si>
  <si>
    <t>H090436-A</t>
  </si>
  <si>
    <t>H090461</t>
  </si>
  <si>
    <t>H090468</t>
  </si>
  <si>
    <t>H090470</t>
  </si>
  <si>
    <t>H090493</t>
  </si>
  <si>
    <t>H090496</t>
  </si>
  <si>
    <t>H090506</t>
  </si>
  <si>
    <t>H090516</t>
  </si>
  <si>
    <t>H090686</t>
  </si>
  <si>
    <t>H090741</t>
  </si>
  <si>
    <t>H090743</t>
  </si>
  <si>
    <t>H090851</t>
  </si>
  <si>
    <t>H090872</t>
  </si>
  <si>
    <t>H090874</t>
  </si>
  <si>
    <t>H090878</t>
  </si>
  <si>
    <t>H090879</t>
  </si>
  <si>
    <t>H090880</t>
  </si>
  <si>
    <t>H090881</t>
  </si>
  <si>
    <t>H090882</t>
  </si>
  <si>
    <t>H090883</t>
  </si>
  <si>
    <t>H090889</t>
  </si>
  <si>
    <t>H090890</t>
  </si>
  <si>
    <t>H090891</t>
  </si>
  <si>
    <t>H090892</t>
  </si>
  <si>
    <t>H090893</t>
  </si>
  <si>
    <t>H090895</t>
  </si>
  <si>
    <t>H090922</t>
  </si>
  <si>
    <t>H090931</t>
  </si>
  <si>
    <t>H090971</t>
  </si>
  <si>
    <t>H110977</t>
  </si>
  <si>
    <t>H110982</t>
  </si>
  <si>
    <t>H111019</t>
  </si>
  <si>
    <t>H111039</t>
  </si>
  <si>
    <t>H111041</t>
  </si>
  <si>
    <t>H111059</t>
  </si>
  <si>
    <t>H111061</t>
  </si>
  <si>
    <t>H111213</t>
  </si>
  <si>
    <t>H111256</t>
  </si>
  <si>
    <t>H111266</t>
  </si>
  <si>
    <t>H111268</t>
  </si>
  <si>
    <t>H111270</t>
  </si>
  <si>
    <t>H111272</t>
  </si>
  <si>
    <t>H111275</t>
  </si>
  <si>
    <t>H111277</t>
  </si>
  <si>
    <t>H111279</t>
  </si>
  <si>
    <t>H111281</t>
  </si>
  <si>
    <t>H111282</t>
  </si>
  <si>
    <t>H112119-B</t>
  </si>
  <si>
    <t>H128031</t>
  </si>
  <si>
    <t>H129200-G</t>
  </si>
  <si>
    <t>H129202</t>
  </si>
  <si>
    <t>H129203</t>
  </si>
  <si>
    <t>H129204</t>
  </si>
  <si>
    <t>H129205</t>
  </si>
  <si>
    <t>H129206</t>
  </si>
  <si>
    <t>H129617</t>
  </si>
  <si>
    <t>H140344</t>
  </si>
  <si>
    <t>H140389</t>
  </si>
  <si>
    <t>H140525</t>
  </si>
  <si>
    <t>H140752</t>
  </si>
  <si>
    <t>H140772</t>
  </si>
  <si>
    <t>H140979</t>
  </si>
  <si>
    <t>H141265</t>
  </si>
  <si>
    <t>H141485</t>
  </si>
  <si>
    <t>H141500</t>
  </si>
  <si>
    <t>H141532</t>
  </si>
  <si>
    <t>H141587</t>
  </si>
  <si>
    <t>H141671</t>
  </si>
  <si>
    <t>H141676</t>
  </si>
  <si>
    <t>H141717</t>
  </si>
  <si>
    <t>H141827</t>
  </si>
  <si>
    <t>H141828</t>
  </si>
  <si>
    <t>H141835</t>
  </si>
  <si>
    <t>H141866</t>
  </si>
  <si>
    <t>H141891</t>
  </si>
  <si>
    <t>H141939</t>
  </si>
  <si>
    <t>H141949</t>
  </si>
  <si>
    <t>H142231</t>
  </si>
  <si>
    <t>H142232</t>
  </si>
  <si>
    <t>Statewide Mobility</t>
  </si>
  <si>
    <t>5 - Construct Roadway on New Location</t>
  </si>
  <si>
    <t/>
  </si>
  <si>
    <t>1 - Widen Existing Roadway</t>
  </si>
  <si>
    <t>17 - Upgrade Freeway to Interstate Standards</t>
  </si>
  <si>
    <t>Widen to Multi-Lanes.</t>
  </si>
  <si>
    <t xml:space="preserve">US-64 </t>
  </si>
  <si>
    <t>Add Additional Lanes.</t>
  </si>
  <si>
    <t xml:space="preserve">I-40 </t>
  </si>
  <si>
    <t>Division Needs</t>
  </si>
  <si>
    <t>9 - Convert Grade Separation to Interchange</t>
  </si>
  <si>
    <t>2 - Upgrade Arterial to Freeway/Expressway</t>
  </si>
  <si>
    <t>US 64</t>
  </si>
  <si>
    <t>I-40</t>
  </si>
  <si>
    <t>NC 42</t>
  </si>
  <si>
    <t>Capital Area MPO</t>
  </si>
  <si>
    <t>Johnston</t>
  </si>
  <si>
    <t>Regional Impact</t>
  </si>
  <si>
    <t>US 70 Business</t>
  </si>
  <si>
    <t>US 70 Bypass</t>
  </si>
  <si>
    <t>I-5111BB</t>
  </si>
  <si>
    <t>Convert Grade Separation to interchange</t>
  </si>
  <si>
    <t>16 - Modernize Roadway</t>
  </si>
  <si>
    <t>East Carolina RPO</t>
  </si>
  <si>
    <t xml:space="preserve">US-13 </t>
  </si>
  <si>
    <t>Peanut Belt RPO</t>
  </si>
  <si>
    <t>6 - Widen Existing Roadway and Construct Part on New Location</t>
  </si>
  <si>
    <t xml:space="preserve">US-258 </t>
  </si>
  <si>
    <t>Widen to Multi-Lanes</t>
  </si>
  <si>
    <t>US 70</t>
  </si>
  <si>
    <t>Church Street</t>
  </si>
  <si>
    <t xml:space="preserve">US-70 </t>
  </si>
  <si>
    <t xml:space="preserve">US-158 </t>
  </si>
  <si>
    <t>R-2581</t>
  </si>
  <si>
    <t xml:space="preserve">US-158 , NC-903 </t>
  </si>
  <si>
    <t>SR 1405 (Roanoke Chapel Road) East of Littleton</t>
  </si>
  <si>
    <t>I-95 South of Roanoke Rapids</t>
  </si>
  <si>
    <t>Halifax</t>
  </si>
  <si>
    <t>R-2587</t>
  </si>
  <si>
    <t>I-85 in Warren County</t>
  </si>
  <si>
    <t>SR 1405 East of Littleton in Halifax County</t>
  </si>
  <si>
    <t>Widen to Multi-Lanes with Bypasses of Norlina, Macon and Littleton on New Location.</t>
  </si>
  <si>
    <t xml:space="preserve">Kerr-Tar RPO, Peanut Belt RPO, </t>
  </si>
  <si>
    <t xml:space="preserve">Warren, Halifax, , </t>
  </si>
  <si>
    <t xml:space="preserve">US-264 </t>
  </si>
  <si>
    <t>R-2700</t>
  </si>
  <si>
    <t xml:space="preserve">NC-11 </t>
  </si>
  <si>
    <t>US 64 Relocation North of Bethel</t>
  </si>
  <si>
    <t>NC 903</t>
  </si>
  <si>
    <t>Widen to Four Lanes with a Bypass of Oak City on New Location.</t>
  </si>
  <si>
    <t>Upper Coastal Plain RPO</t>
  </si>
  <si>
    <t>Edgecombe</t>
  </si>
  <si>
    <t xml:space="preserve">Mid-East RPO, Upper Coastal Plain RPO, </t>
  </si>
  <si>
    <t xml:space="preserve">Martin, Edgecombe, , </t>
  </si>
  <si>
    <t>- New Route</t>
  </si>
  <si>
    <t>10 - Improve Intersection</t>
  </si>
  <si>
    <t>NC 96</t>
  </si>
  <si>
    <t>US 117</t>
  </si>
  <si>
    <t xml:space="preserve">East Carolina RPO, Mid-Carolina RPO, </t>
  </si>
  <si>
    <t>R-3102</t>
  </si>
  <si>
    <t>NC-58 New Route</t>
  </si>
  <si>
    <t>Kinston</t>
  </si>
  <si>
    <t>Wilson</t>
  </si>
  <si>
    <t>Kinston to Wilson. Construct a Freeway on New Location.</t>
  </si>
  <si>
    <t xml:space="preserve">East Carolina RPO, Upper Coastal Plain RPO, </t>
  </si>
  <si>
    <t xml:space="preserve">Greene, Wilson, Lenoir, </t>
  </si>
  <si>
    <t>R-3308</t>
  </si>
  <si>
    <t>Crescent Road in Kinston in Lenoir County</t>
  </si>
  <si>
    <t>US 64 at Tarboro in Edgecombe County</t>
  </si>
  <si>
    <t>Crescent Road in Kinston in Lenoir County to US 64 at Tarboro in Edgecombe County. Multi-Lanes on New Location.</t>
  </si>
  <si>
    <t>East Carolina RPO, Upper Coastal Plain RPO, Mid-East RPO</t>
  </si>
  <si>
    <t>Greene, Edgecombe, Lenoir, Pitt</t>
  </si>
  <si>
    <t>R-3316</t>
  </si>
  <si>
    <t>SR-1544 Halifax Road</t>
  </si>
  <si>
    <t>SR 1770 (Sunset Avenue)</t>
  </si>
  <si>
    <t>SR 1714 (Bethlehem Road)</t>
  </si>
  <si>
    <t>SR 1770 (Sunset Avenue) to SR 1714 (Bethlehem Road). Upgrade Existing Roadway.</t>
  </si>
  <si>
    <t>Rocky Mount Urban Area MPO</t>
  </si>
  <si>
    <t>Nash</t>
  </si>
  <si>
    <t>R-3407A</t>
  </si>
  <si>
    <t xml:space="preserve">NC-33 </t>
  </si>
  <si>
    <t>US 64 in Tarboro</t>
  </si>
  <si>
    <t>R-3407B</t>
  </si>
  <si>
    <t>NC 222 at Belvoir Crossroads</t>
  </si>
  <si>
    <t xml:space="preserve">Pitt, Edgecombe, , </t>
  </si>
  <si>
    <t>US 264 Bypass</t>
  </si>
  <si>
    <t>R-3410</t>
  </si>
  <si>
    <t xml:space="preserve">NC-42 </t>
  </si>
  <si>
    <t>NC 50</t>
  </si>
  <si>
    <t>R-3618</t>
  </si>
  <si>
    <t>SR 1553 (Shotwell Road) West of US 70</t>
  </si>
  <si>
    <t>NC 42 East of Clayton</t>
  </si>
  <si>
    <t>SR 1553 (Shotwell Road) West of US 70 to NC 42 East of Clayton.  Two Lanes on Multi-Lane Right of Way, New Location.</t>
  </si>
  <si>
    <t>R-3822A</t>
  </si>
  <si>
    <t>South of Proposed Bridge at Chockoyotte Creek</t>
  </si>
  <si>
    <t>NC 125</t>
  </si>
  <si>
    <t>NC 125 to South of US 158.  Construct a Two Lane Facility Parallel to I-95.  Section A:  South of Proposed Bridge at Chockoyotte Creek to NC 125.</t>
  </si>
  <si>
    <t>R-3822B</t>
  </si>
  <si>
    <t>Proposed Bridge at Chockoyotte Creek</t>
  </si>
  <si>
    <t>NC 125 to South of US 158.  Construct a Two Lane Facility Parallel to I-95,  Section B:  Proposed Bridge at Chockoyotte Creek with Approaches on New Service Road Along I-95.</t>
  </si>
  <si>
    <t>NC 210</t>
  </si>
  <si>
    <t>R-3825B</t>
  </si>
  <si>
    <t>East of SR 1902 (Glen Laurel Road)</t>
  </si>
  <si>
    <t>SR 1003 (Buffaloe Road)</t>
  </si>
  <si>
    <t>US 264 Alternate</t>
  </si>
  <si>
    <t>7 - Upgrade At-grade Intersection to Interchange or Grade Separation</t>
  </si>
  <si>
    <t>NC 58</t>
  </si>
  <si>
    <t>4 - Upgrade Arterial to Superstreet</t>
  </si>
  <si>
    <t>NC 55</t>
  </si>
  <si>
    <t>U-2419</t>
  </si>
  <si>
    <t xml:space="preserve">NC-48 </t>
  </si>
  <si>
    <t>Roanoke Avenue in Halifax County</t>
  </si>
  <si>
    <t>NC 46 in Gaston in Northampton County</t>
  </si>
  <si>
    <t>Roanoke Avenue in Halifax County to NC 46 in Gaston in Northampton County. Widen to Multi-Lanes.</t>
  </si>
  <si>
    <t xml:space="preserve">Northampton, Halifax, , </t>
  </si>
  <si>
    <t>U-2561C</t>
  </si>
  <si>
    <t xml:space="preserve">NC-43 </t>
  </si>
  <si>
    <t>SR 1613 (Woodruff Avenue)</t>
  </si>
  <si>
    <t>I-95</t>
  </si>
  <si>
    <t>SR 1616 (Country Club Road) to I-95. Widen to Multi-Lanes with Curb and Gutter.  Section C:  SR 1613 (Woodruff Avenue) to I-95.</t>
  </si>
  <si>
    <t>11 - Access Management</t>
  </si>
  <si>
    <t>U-2714</t>
  </si>
  <si>
    <t>US-117-ALT-</t>
  </si>
  <si>
    <t>SR 1306 (Fedelon Trail )</t>
  </si>
  <si>
    <t>Goldsboro Urban Area MPO</t>
  </si>
  <si>
    <t>Wayne</t>
  </si>
  <si>
    <t>U-3125</t>
  </si>
  <si>
    <t xml:space="preserve">US-117 </t>
  </si>
  <si>
    <t>US 117 Relocation South of US 70</t>
  </si>
  <si>
    <t>NC 55 to US 117 Relocation South of US 70. Upgrade Roadway to Freeway Standards, Part on New Location</t>
  </si>
  <si>
    <t>U-3330</t>
  </si>
  <si>
    <t>US-301 Wesleyan Blvd</t>
  </si>
  <si>
    <t>NC 43/48 (Benvenue Road)</t>
  </si>
  <si>
    <t>SR 1836 (May Drive)</t>
  </si>
  <si>
    <t>Add Additional Lanes</t>
  </si>
  <si>
    <t>U-3464</t>
  </si>
  <si>
    <t xml:space="preserve">US-301 , NC-96 </t>
  </si>
  <si>
    <t>SR 1007 (Brogden Road)</t>
  </si>
  <si>
    <t>NC 96 to SR 1007 (Brogden Road). Widen to Multi-Lanes.</t>
  </si>
  <si>
    <t>U-3470</t>
  </si>
  <si>
    <t>- New Route - Northern Loop</t>
  </si>
  <si>
    <t>NC 58 (Nash Street)</t>
  </si>
  <si>
    <t>US 301 interchange at SR 1436 (Rosebud Church Road)</t>
  </si>
  <si>
    <t>NC 58 (Nash Street) to US 301 interchange at SR 1426 (Rosebud Church Road). Multi-Lanes on New Location.</t>
  </si>
  <si>
    <t>U-3471</t>
  </si>
  <si>
    <t>SR-1606 Black Creek Road</t>
  </si>
  <si>
    <t>US 301/264 Alternate (Ward Boulevard)</t>
  </si>
  <si>
    <t>US 264 Bypass to US 301/264 Alternate (Ward Boulevard). Widen to Multi-Lanes.</t>
  </si>
  <si>
    <t>Timber Drive</t>
  </si>
  <si>
    <t>U-3609B</t>
  </si>
  <si>
    <t>US-13 Berkeley Boulevard</t>
  </si>
  <si>
    <t>SR 1003 (New Hope Road)</t>
  </si>
  <si>
    <t>North of SR 1705 (Hood Swamp Road)</t>
  </si>
  <si>
    <t>U-3611</t>
  </si>
  <si>
    <t>SR-1003 New Hope Road</t>
  </si>
  <si>
    <t>SR 1556 (Wayne Memorial Drive)</t>
  </si>
  <si>
    <t>US 258</t>
  </si>
  <si>
    <t>U-3621A</t>
  </si>
  <si>
    <t>SR-1604 Hunter Hill Road</t>
  </si>
  <si>
    <t>SR 1613 (North Winstead Avenue)</t>
  </si>
  <si>
    <t>SR 1616 (Country Club Road)</t>
  </si>
  <si>
    <t>Widen to Three Lanes</t>
  </si>
  <si>
    <t>U-4407</t>
  </si>
  <si>
    <t>US-70-BUS-Ash Street</t>
  </si>
  <si>
    <t>SR 1579 (Berkeley Boulevard)</t>
  </si>
  <si>
    <t>SR 1579 (Berkeley Boulevard) to US 70 Bypass. Widen to Multi-Lanes.</t>
  </si>
  <si>
    <t>U-4419</t>
  </si>
  <si>
    <t>- New Route - SR 2403 (Component Drive) Extension</t>
  </si>
  <si>
    <t>Peeden Street</t>
  </si>
  <si>
    <t>US 301 (Bright Leaf Boulevard)</t>
  </si>
  <si>
    <t>Peeden Street to US 301 (Bright Leaf Boulevard). Construct Two Lanes on Multi-Lane Right of Way, New Location.</t>
  </si>
  <si>
    <t>U-4424</t>
  </si>
  <si>
    <t>NC-111 Wilson Street</t>
  </si>
  <si>
    <t>US 64  Alternate (Western Boulevard)</t>
  </si>
  <si>
    <t>NC 122 (Mcnair Road)</t>
  </si>
  <si>
    <t>13 - Citywide Signal System</t>
  </si>
  <si>
    <t>U-4753</t>
  </si>
  <si>
    <t>SR-1556 Wayne Memorial Drive</t>
  </si>
  <si>
    <t>U-4762</t>
  </si>
  <si>
    <t>SR-1250 Springfield Road</t>
  </si>
  <si>
    <t>US 64 Alternate</t>
  </si>
  <si>
    <t>SR 1243 (Leggett Road)</t>
  </si>
  <si>
    <t>US 64 Alternate to SR 1243 (Leggett Road). Widen to  Multi-Lanes.</t>
  </si>
  <si>
    <t>U-5002</t>
  </si>
  <si>
    <t xml:space="preserve">SR-1542 Airport Road, SR-1278 , SR-1555 </t>
  </si>
  <si>
    <t>US 301 Bypass (Wesleyan  Boulevard)</t>
  </si>
  <si>
    <t>SR 1401 (Tanner Road)</t>
  </si>
  <si>
    <t>US 301 Bypass (Wesleyan  Boulevard) to SR 1401 (Tanner Road). Widen to Multi-Lanes.</t>
  </si>
  <si>
    <t>U-5026</t>
  </si>
  <si>
    <t xml:space="preserve">I-95 </t>
  </si>
  <si>
    <t xml:space="preserve">NC-50 </t>
  </si>
  <si>
    <t>US 401</t>
  </si>
  <si>
    <t xml:space="preserve">NC-210 </t>
  </si>
  <si>
    <t>US 301</t>
  </si>
  <si>
    <t>SR 1135 (Country Club Road)</t>
  </si>
  <si>
    <t>Proposed US 70 Bypass</t>
  </si>
  <si>
    <t>New Halifax-Northampton Regional Airport</t>
  </si>
  <si>
    <t>New Road to Be Constructed from NC 903 to the New Halifax-Northampton Regional Airport, Currently in the Planning Stages. Entrance of the New Road to Be Located Approximately 2 Miles East of the intersection of I-95 and NC 903 (Exit 168).</t>
  </si>
  <si>
    <t xml:space="preserve">NC-125 </t>
  </si>
  <si>
    <t>Old Farm Road</t>
  </si>
  <si>
    <t>Feasibility Study For the Widening of NC 125 from I-95 to Old Farm Road in Roanoke Rapids.</t>
  </si>
  <si>
    <t>US-64-BUS-</t>
  </si>
  <si>
    <t xml:space="preserve">NC-58 </t>
  </si>
  <si>
    <t>SR-1908 Corbett Road</t>
  </si>
  <si>
    <t>US 64 Alt</t>
  </si>
  <si>
    <t>6/10 Mile West of US 64 Alt</t>
  </si>
  <si>
    <t>Widen and Resurface Corbett Road in Nashville.</t>
  </si>
  <si>
    <t>US-70-BUS-</t>
  </si>
  <si>
    <t>Pavement Rehabilitation on US 70B from I-95 to US 301</t>
  </si>
  <si>
    <t>SR-1003 Buffalo Road</t>
  </si>
  <si>
    <t>SR 1934 (Old Beulah Road)</t>
  </si>
  <si>
    <t>Widen to Three (3) Lanes from US 70 to SR 1934 (Old Beulah Road) in Johnston Co.</t>
  </si>
  <si>
    <t>SR-1501 New Route - Swift Creek Parkway</t>
  </si>
  <si>
    <t>Roadway Improvements That Connect US 70 Business to US 301 in Johnston County</t>
  </si>
  <si>
    <t>SR-1124 Massey Road</t>
  </si>
  <si>
    <t>US 264</t>
  </si>
  <si>
    <t>SR-1151 Bryantown Road</t>
  </si>
  <si>
    <t>interchange Development at US64 and Bryantown Road in Nash County</t>
  </si>
  <si>
    <t>SR-2302 Ricks Road</t>
  </si>
  <si>
    <t>Widen to Three (3) Lanes from US 70 to US 301 in Johnston County</t>
  </si>
  <si>
    <t>SR-1207 McNair Road</t>
  </si>
  <si>
    <t>Widen Mcnair Road to Three (3) Lanes from US64 to US 64 Alternate in Edgecombe County.</t>
  </si>
  <si>
    <t>SR-1608 Wilco Boulevard</t>
  </si>
  <si>
    <t>SR 1606 (Black Creek Road)</t>
  </si>
  <si>
    <t>Widen SR 1608 from US. 301 to Black Creek Road in Wilson County</t>
  </si>
  <si>
    <t>SR-1327 London Church Road</t>
  </si>
  <si>
    <t>SR 1332 (Lake Wilson Road)</t>
  </si>
  <si>
    <t>NC 42 (Herring Avenue)</t>
  </si>
  <si>
    <t>Widen from Herring Avenue to Lake Wilson Road</t>
  </si>
  <si>
    <t>SR-1326 Corbett Avenue</t>
  </si>
  <si>
    <t>SR 1356 (Raleigh Road)</t>
  </si>
  <si>
    <t>SR 1327 (London Church Road)</t>
  </si>
  <si>
    <t>Widen Corbett Avenue from Raleigh Road to London Church Road</t>
  </si>
  <si>
    <t>SR-1927 East Anderson Street</t>
  </si>
  <si>
    <t>Webb Road</t>
  </si>
  <si>
    <t>Widen to Three (3) Lanes from I-95 to Webb Street in Johnston County</t>
  </si>
  <si>
    <t>SR-1163 Downing Street</t>
  </si>
  <si>
    <t>SR 1165 (Forest Hills Road)</t>
  </si>
  <si>
    <t>US 264,</t>
  </si>
  <si>
    <t>Widen from Forest Hills to US 264</t>
  </si>
  <si>
    <t xml:space="preserve">SR-1309 Bloomery Road/Packhouse Road, SR-1382 </t>
  </si>
  <si>
    <t>Widen from NC 58 to US 264 Alt in Wilson Co.</t>
  </si>
  <si>
    <t>SR-1900 Noble Street</t>
  </si>
  <si>
    <t>SR 1003 (Buffalo Road)</t>
  </si>
  <si>
    <t>Expand to Three(3) Lanes from SR 1003 to US 301</t>
  </si>
  <si>
    <t>Central Heights Road/Royall Avenue</t>
  </si>
  <si>
    <t>Realignment of Central Heights Road at the intersection of Berkeley Boulevard and Royall Avenue</t>
  </si>
  <si>
    <t>Widen to 6 Lanes</t>
  </si>
  <si>
    <t>SR 1705 (Hood Swamp Road)</t>
  </si>
  <si>
    <t>SR 1572 (Saulston Road)</t>
  </si>
  <si>
    <t>Widen to 4-Lanes with a Median</t>
  </si>
  <si>
    <t xml:space="preserve">SR-1003 </t>
  </si>
  <si>
    <t>NC 111 (Patetown Road)</t>
  </si>
  <si>
    <t>SR 1556 (Wayne Memorial Drive</t>
  </si>
  <si>
    <t>Widen to Four Lanes with a Median from Patetown Road (NC 111) to SR 1556 (Wayne Memorial Drive)</t>
  </si>
  <si>
    <t xml:space="preserve">SR-1702 </t>
  </si>
  <si>
    <t>Widening For a Two-Way Left Turn Lane</t>
  </si>
  <si>
    <t>Widen to Four Lanes with a Median</t>
  </si>
  <si>
    <t xml:space="preserve">Wake, Johnston, , </t>
  </si>
  <si>
    <t>Widen Roadway to 6 Lanes.</t>
  </si>
  <si>
    <t>Western Ave</t>
  </si>
  <si>
    <t>Cross St</t>
  </si>
  <si>
    <t>Re-Align the intersection of Western Avenue and Cross Street in the town of Nashville to Eliminate the offset.</t>
  </si>
  <si>
    <t>Homestead Road</t>
  </si>
  <si>
    <t>Red Oak / Battleboro Road</t>
  </si>
  <si>
    <t>Widen NC 48 from 2 Lane Road to 4 Lane Divided Highway.</t>
  </si>
  <si>
    <t>NC 4</t>
  </si>
  <si>
    <t>Widen from 2-Lanes to 4-Lane Divided.</t>
  </si>
  <si>
    <t>Elm Street</t>
  </si>
  <si>
    <t>SR-1770 Eastern Avenue</t>
  </si>
  <si>
    <t>Red Oak Road</t>
  </si>
  <si>
    <t>Old Carriage Road (SR Xxxx)</t>
  </si>
  <si>
    <t>Widen from 2-Lane Road to 4-Lane Divided Road.</t>
  </si>
  <si>
    <t xml:space="preserve">US-301 </t>
  </si>
  <si>
    <t>New Hope Road</t>
  </si>
  <si>
    <t>Construct interchange.</t>
  </si>
  <si>
    <t>I-40 in Sampson County</t>
  </si>
  <si>
    <t>Improve US 117 to Freeway Standards. Expansion of I-795 South to I-40</t>
  </si>
  <si>
    <t xml:space="preserve">Duplin, Wayne, Sampson, </t>
  </si>
  <si>
    <t>US 70 Bypass (West Terminus, East of SR 1408)</t>
  </si>
  <si>
    <t>SR 1229 (to Wayne County Line)</t>
  </si>
  <si>
    <t>Improve Existing US 70 to Freeway Standards from the West End of the US 70 Bypass to the Wayne/Johnston County Line</t>
  </si>
  <si>
    <t>US 264 Alt./NC 42/ Ward Blvd.</t>
  </si>
  <si>
    <t>Upgrading US 264 Alt. from Airport Blvd. (SR 1320) to US 264 Alt./NC 42/Ward Blvd. (SR 1516) to a Four-Lane Divided Boulevard witha23 Foot Raised Landscaped Median, Sidewalks, and Wide Outside Lanes with Accommodations For Bikes. the Project Proposal For US264Alt. from US 264 Bypass to Airport Blvd. (SR 1320) includes Measure to Limit Access, Such As a Superstreet Design with Single Phased Lights For Protected Left Turns, Right-ins, Right-Outs, and Limited Driveways.</t>
  </si>
  <si>
    <t>SR 1320 (Airport Blvd)</t>
  </si>
  <si>
    <t>NC 42/Ward Blvd. (SR 1516)</t>
  </si>
  <si>
    <t>Upgrading NC 58 Between Airport Blvd. (SR 1320) and NC 42/Ward Blvd. (SR 1516) to a Four-Lane Divided Boulevard with a Raised 23 -
Foot Median with Bicycle and Pedestrian Lanes, and Curb and Gutter.</t>
  </si>
  <si>
    <t>Forest Hills Rd. (SR 1165)</t>
  </si>
  <si>
    <t xml:space="preserve">SR-1602 </t>
  </si>
  <si>
    <t>Old Black Creek Rd. (SR 1606)</t>
  </si>
  <si>
    <t>US 264/ I-795</t>
  </si>
  <si>
    <t>Upgrade This Corridor to a Four-Lane Divided Boulevard with a Raised 23-Foot Median with Bicycle and Pedestrian Lanes, and Curb and
Gutter.  Realignment Is Proposed, As Part of This Project at NC 42/ Old Raleigh Rd. (SR 1136) and Airport Blvd. (SR 1158) Due to
the Proximity of This intersection to Several Schools in the Area.</t>
  </si>
  <si>
    <t>Construct US 64 Westbound off-Ramp</t>
  </si>
  <si>
    <t>Provide a 4-Lane Divided Cross Section For This Facility.  the Addition of a Median Will Allow For Better Access Control, thereby
Providing Higher Mobility For the Facility.</t>
  </si>
  <si>
    <t>Upgrade This Facility to a Four-Lane Divided Boulevard with a 23-Foot Raised Landscaped Median, Sidewalks, and Wide Outside Lanes
with Accommodations For Bikes.</t>
  </si>
  <si>
    <t>- Wilson Signal System</t>
  </si>
  <si>
    <t>Wilson City Limits</t>
  </si>
  <si>
    <t>Construct Citywide Signal System in City of Wilson</t>
  </si>
  <si>
    <t>U-3334B</t>
  </si>
  <si>
    <t>- New Route - Booker Dairy Road Extension</t>
  </si>
  <si>
    <t>Construct Two Lanes, Part on New Location</t>
  </si>
  <si>
    <t>O'Berry Road</t>
  </si>
  <si>
    <t>Widen Roadway to 8 Lanes.</t>
  </si>
  <si>
    <t>SR 1002 (Long Branch Road)</t>
  </si>
  <si>
    <t xml:space="preserve">Mid-Carolina RPO, Upper Coastal Plain RPO, </t>
  </si>
  <si>
    <t xml:space="preserve">Harnett, Johnston, , </t>
  </si>
  <si>
    <t>North of NC 222</t>
  </si>
  <si>
    <t>North SR 1001</t>
  </si>
  <si>
    <t>South of SR 1604</t>
  </si>
  <si>
    <t>North of NC 481</t>
  </si>
  <si>
    <t>Upper Coastal Plain RPO, Peanut Belt RPO, Rocky Mount Urban Area MPO</t>
  </si>
  <si>
    <t>Halifax/Northampton County Line</t>
  </si>
  <si>
    <t>Construct Freeway on New Location (toll)</t>
  </si>
  <si>
    <t>R-2829</t>
  </si>
  <si>
    <t>NC-540 New Route - Eastern Wake Freeway (Toll)</t>
  </si>
  <si>
    <t>US 64/264 Bypass</t>
  </si>
  <si>
    <t>Cedar Street</t>
  </si>
  <si>
    <t>Cokey Road</t>
  </si>
  <si>
    <t xml:space="preserve">Redgate Avenue </t>
  </si>
  <si>
    <t>Old Wilson Road</t>
  </si>
  <si>
    <t>Widen</t>
  </si>
  <si>
    <t xml:space="preserve">US-301 , NC-96 , NC-39 </t>
  </si>
  <si>
    <t>Booker Dairy Rd</t>
  </si>
  <si>
    <t>Ricks Rd</t>
  </si>
  <si>
    <t>This road is currently nearing capacity. The addition of a median will allow for better controlled access which will provide more mobility. Converting the road to 4 lanes with median and sidewalks will also provide safe routes for pedestrians that currently are creating trails along side the road.</t>
  </si>
  <si>
    <t>Widen existing roadway from 4 to 6 lanes.</t>
  </si>
  <si>
    <t>SR-1913 Wilson's Mills Rd</t>
  </si>
  <si>
    <t>Swift Creek Rd</t>
  </si>
  <si>
    <t>Fire Depart Rd</t>
  </si>
  <si>
    <t>Widen road with center turning lane.</t>
  </si>
  <si>
    <t xml:space="preserve">US-70 , NC-50 </t>
  </si>
  <si>
    <t>- East Railroad Street</t>
  </si>
  <si>
    <t>Tobacco Street</t>
  </si>
  <si>
    <t>Rock Quarry Road</t>
  </si>
  <si>
    <t>Extend Roadway on New Location</t>
  </si>
  <si>
    <t>Upgrade at grade intersection to interchange</t>
  </si>
  <si>
    <t xml:space="preserve">NC-242 </t>
  </si>
  <si>
    <t>Widen to 4 lane highway with median and sidewalks (4E Section). Provide a four lane divided cross section for NC 242 North from its junction with US 301 Hwy to its intersection with Interstate 40. The addition of a median will allow for better controlled access which will provide more mobility as the corridor develops in the near future. Recent development and proposed new development in the near future means an increase in AADT thereby creating the need for controlled access for safer mobility.</t>
  </si>
  <si>
    <t>SR 1003 (Rollesville Rd) at Knightdale Bypass</t>
  </si>
  <si>
    <t>Martin County Line</t>
  </si>
  <si>
    <t>Upgrade US 64 to Interstate Standards</t>
  </si>
  <si>
    <t>Upper Coastal Plain RPO, Rocky Mount Urban Area MPO, Capital Area MPO</t>
  </si>
  <si>
    <t>Edgecombe, Nash, Wake, Franklin</t>
  </si>
  <si>
    <t>- S. Eastpointe Ave</t>
  </si>
  <si>
    <t>S. Eastpointe Ave</t>
  </si>
  <si>
    <t>Oak Level Road</t>
  </si>
  <si>
    <t>Extend S. Eastpointe Ave to Oak Level Road</t>
  </si>
  <si>
    <t>- Phase i Connector</t>
  </si>
  <si>
    <t>E. Smith Road</t>
  </si>
  <si>
    <t>New road</t>
  </si>
  <si>
    <t>- Nashville Connector Phase II</t>
  </si>
  <si>
    <t>Old White Oak Road</t>
  </si>
  <si>
    <t xml:space="preserve">Build new road </t>
  </si>
  <si>
    <t>NC-97 Atlantic Ave</t>
  </si>
  <si>
    <t>NC 97</t>
  </si>
  <si>
    <t>Extend NC 97 on new location to Tanner Road</t>
  </si>
  <si>
    <t>Upgrade at grade intersection to an interchange</t>
  </si>
  <si>
    <t>W-5600</t>
  </si>
  <si>
    <t>SR 1501 (Swift Creek Road)</t>
  </si>
  <si>
    <t>SR 1913 (Wilson's Mills Road)</t>
  </si>
  <si>
    <t xml:space="preserve"> - Moore Street</t>
  </si>
  <si>
    <t>CSX RR</t>
  </si>
  <si>
    <t xml:space="preserve">Improve grade approach to RR. </t>
  </si>
  <si>
    <t>SR 1100 (Douglas Hill Farm Road)</t>
  </si>
  <si>
    <t>Edgecombe County Line</t>
  </si>
  <si>
    <t xml:space="preserve">Currently a 2-lane major thoroughfare, this project recommends to widen to 24 feet w/ paved shoulders and turn lanes where necessary. This is recommended as a continuity from recommendations in Edgecombe County CTP and the Northampton County CTP.
</t>
  </si>
  <si>
    <t>CAMPO/Upper Coastal Plain RPO Boundary at the Wilson County Line</t>
  </si>
  <si>
    <t>Modernize roadway and operational improvements including widening lanes, improving shoulders, passing lanes, turning lanes, and intersection improvements.  (Moving Ahead Project)</t>
  </si>
  <si>
    <t>NC 561</t>
  </si>
  <si>
    <t xml:space="preserve">White Hill Road </t>
  </si>
  <si>
    <t>E Old Spring Hope Rd</t>
  </si>
  <si>
    <t>Silver Lake</t>
  </si>
  <si>
    <t>Widen the existing 2 lane highway to a 4 lane highway beginning at the NC 58 and Old Spring Hope Rd intersection in Nashville proceeding south on the existing alignment approximately 11 miles to the City of Wilson Limits.</t>
  </si>
  <si>
    <t>Neuse River</t>
  </si>
  <si>
    <t>Upgrade to freeway improving SR 1501 (Swift Creek Rd)/US 70 and SR 1913 (Wilson's Mills Rd)/US 70 at grade intersections to interchanges</t>
  </si>
  <si>
    <t>SR 1162 (Black Creek Road)</t>
  </si>
  <si>
    <t xml:space="preserve">Add turn lanes on NC 210 and realign the intersection of SR 1162 (Black Creek Rd) </t>
  </si>
  <si>
    <t>SR-1913 Wilsons Mills Road</t>
  </si>
  <si>
    <t>West of SR 1501 (Swift Creek Rd)</t>
  </si>
  <si>
    <t>East of Fire Department Road</t>
  </si>
  <si>
    <t>Add a center turn lane at Wilson's Mills Elementary School</t>
  </si>
  <si>
    <t>West Main Street</t>
  </si>
  <si>
    <t>Convert at-grade intersection to grade separation</t>
  </si>
  <si>
    <t>SR 1138 Baker Chapel Church Road</t>
  </si>
  <si>
    <t>West of US 117</t>
  </si>
  <si>
    <t>East of US 117</t>
  </si>
  <si>
    <t>Construct new roadway/bridge across US 117 to connect both sides of Baker Chapel Church Road</t>
  </si>
  <si>
    <t>Total Methodology Score X 15%</t>
  </si>
  <si>
    <t>Regional Score + Total Methodology Score</t>
  </si>
  <si>
    <t>Comments</t>
  </si>
  <si>
    <t>RPO prefers H141891</t>
  </si>
  <si>
    <t>Division Score + Total Methodology Score</t>
  </si>
  <si>
    <t>Total Methodology Score X 25%</t>
  </si>
  <si>
    <t>Scored at Regional Level</t>
  </si>
  <si>
    <t>Nash, Halifax</t>
  </si>
  <si>
    <t>Nash, Wilson</t>
  </si>
  <si>
    <t>East Carolina RPO, Goldsboro Urban Area MPO</t>
  </si>
  <si>
    <t>Capital Area MPO, Upper Coastal Plain RPO</t>
  </si>
  <si>
    <t>Goldsboro Urban Area MPO, East Carolina RPO</t>
  </si>
  <si>
    <t>Rocky Mount Urban Area MPO, Upper Coastal Plain RPO</t>
  </si>
  <si>
    <t>Nash, Edgecombe</t>
  </si>
  <si>
    <t>Interchange Development at US 264 and Massey Road in Nash County</t>
  </si>
  <si>
    <t>Safety Division Score (35%)</t>
  </si>
  <si>
    <t>Cost Effectiveness Division Score (20%)</t>
  </si>
  <si>
    <t>Transportation Plan Consistency Division Score (15%)</t>
  </si>
  <si>
    <t>Project Feasibility Division Score (30%)</t>
  </si>
  <si>
    <t>Safety Regional Score (30%)</t>
  </si>
  <si>
    <t>Cost Effectiveness Regional  Score (20%)</t>
  </si>
  <si>
    <t>Corridor Continuity Regional Score (10%)</t>
  </si>
  <si>
    <t>Project Feasibility Regional Score (20%)</t>
  </si>
  <si>
    <t>Scored in Division Level</t>
  </si>
  <si>
    <t>Martin, Edgecombe</t>
  </si>
  <si>
    <t>Wake, Johnston</t>
  </si>
  <si>
    <t>Harnett, Johnston</t>
  </si>
  <si>
    <t>Northampton, Halifax</t>
  </si>
  <si>
    <t>Greene, Wilson, Lenoir</t>
  </si>
  <si>
    <t>Pitt, Edgecombe</t>
  </si>
  <si>
    <t>Duplin, Wayne, Sampson</t>
  </si>
  <si>
    <t>Warren, Halifax</t>
  </si>
  <si>
    <t>SpotID</t>
  </si>
  <si>
    <t>Mode</t>
  </si>
  <si>
    <t>STI Network</t>
  </si>
  <si>
    <t>Project Local ID</t>
  </si>
  <si>
    <t>Route Facility Name</t>
  </si>
  <si>
    <t>Project Title</t>
  </si>
  <si>
    <t>Project Description</t>
  </si>
  <si>
    <t>Estimated Total Project Cost</t>
  </si>
  <si>
    <t>Cost To NCDOT</t>
  </si>
  <si>
    <t>County</t>
  </si>
  <si>
    <t>D4 Division Safety Score (35%)</t>
  </si>
  <si>
    <t>D4 Division Cost Effectiveness Score (20%)</t>
  </si>
  <si>
    <t>Division Transportation Plan Consistency (15%)</t>
  </si>
  <si>
    <t>Project Feasibility (30%)</t>
  </si>
  <si>
    <t>A130213</t>
  </si>
  <si>
    <t>Aviation</t>
  </si>
  <si>
    <t>305 - Land Acquisition / Obstruction removal / Easement - RPZ</t>
  </si>
  <si>
    <t>GWW - Wayne Executive Jetport</t>
  </si>
  <si>
    <t>LAND ACQUISITION</t>
  </si>
  <si>
    <t>Acquire approximately 35 acres of property in the RPZ (Runway Safety Zone) and transitional surface. (includes Project Request Numbers: 2147 )</t>
  </si>
  <si>
    <t>Goldsboro MPO</t>
  </si>
  <si>
    <t>A130497</t>
  </si>
  <si>
    <t>JNX - Johnston County Airport</t>
  </si>
  <si>
    <t>LAND ACQUISITION &amp; CLEARING PROJECT</t>
  </si>
  <si>
    <t>A130173</t>
  </si>
  <si>
    <t>1110 - Design</t>
  </si>
  <si>
    <t>W40 - Mount Olive Municipal Airport</t>
  </si>
  <si>
    <t>COMPLETE PARALLEL TAXIWAY (DESIGN), COMPLETE NORTH PARALLEL TAXIWAY (CONSTRUCTION), COMPLETE SOUTH PARALLEL TAXIWAY (CONSTRUCTION)</t>
  </si>
  <si>
    <t>Construct a Parallel Taxiway including taxiway edge lighting. (includes Project Request Numbers: 3013/2330/2333 )</t>
  </si>
  <si>
    <t>Eastern Carolina RPO</t>
  </si>
  <si>
    <t>A130174</t>
  </si>
  <si>
    <t>1210 - Design</t>
  </si>
  <si>
    <t>APRON EXPANSION</t>
  </si>
  <si>
    <t>Additional apron parking is needed.  This project will provide approximately 6,700 sy. of new aircraft parking and 25 additional tiedown spots.  Currently the airport only has 5 tie down positions since two were lost to the recent fuel system installation project. (includes Project Request Numbers: 2327 )</t>
  </si>
  <si>
    <t>A130496</t>
  </si>
  <si>
    <t>ETC - Tarboro-Edgecombe Airport</t>
  </si>
  <si>
    <t>LAND ACQUISITION - RUNWAY 9  LAND/HANGAR ACQUISITION - TERMINAL AREA  LAND ACQUISITION - RUNWAY 9</t>
  </si>
  <si>
    <t>Acquisition of approximately 4 acres and two dwellings in the Runway 9 transitional surface (North).  Acquisition of approximately 5 acres and one dwelling in the Runway 9 transitional surface (South).  This project consists of the acquisition of approximately 0.5 acres of property, which includes an existing hangar.  Please note, the project sub-category is not accurate. (includes Project Request Numbers: 2162/3230/2161 )</t>
  </si>
  <si>
    <t>A130175</t>
  </si>
  <si>
    <t>1305 - Construct new terminal building</t>
  </si>
  <si>
    <t>NEW TERMINAL BUILDING</t>
  </si>
  <si>
    <t>The project includes the construction of a new terminal building to replace the existing terminal building that is in need of repair and updating.  The existing terminal building does not meet the square footage recommendations included in North Carolina General Aviation Development Plan. (includes Project Request Numbers: 3008 )</t>
  </si>
  <si>
    <t>A130418</t>
  </si>
  <si>
    <t>1705 - Install MALS / MALSF / MALSR (for precision runway only)</t>
  </si>
  <si>
    <t>IXA - Halifax Northampton Regional</t>
  </si>
  <si>
    <t>MALSR</t>
  </si>
  <si>
    <t>Install a MALSR (Medium-Intensity Approach Lighting System With Runway Alignment Indicator) system.  Still awaiting Grant. (includes Project Request Numbers: 2164 )</t>
  </si>
  <si>
    <t>A130498</t>
  </si>
  <si>
    <t>REHAB AND WIDEN PARALLELL TAXIWAY &amp; CONNECTORS</t>
  </si>
  <si>
    <t>The existing taxiway pavements will be approaching the end of their useful life and require pavement rehabilitation.  Assumed design would include a 3" asphalt maintenance overlay. The taxiways will be widened to 50'  at this time to conform to C- III standards. (includes Project Request Numbers: 2129 )</t>
  </si>
  <si>
    <t>A130500</t>
  </si>
  <si>
    <t>1710 - Rehabilitate / replace</t>
  </si>
  <si>
    <t>UPGRADE &amp; RENOVATE EXISTING MALSR SYSTEM</t>
  </si>
  <si>
    <t>The existing MALSR (Medium-Intensity Approach Lighting System With Runway Alignment Indicator) system was installed in 1996 and is approaching the end of its lifecycle.  The upgrade project will include upgrade of fixtures and replacement of all existing circuits and the repair/painting of all poles and towers. (includes Project Request Numbers: 2922 )</t>
  </si>
  <si>
    <t>A130211</t>
  </si>
  <si>
    <t>210 - Construct, expand, or repair</t>
  </si>
  <si>
    <t>RUNWAY SAFETY AREA IMPROVEMENTS</t>
  </si>
  <si>
    <t>This project includes cleaning and piping any ditches found not to be jurisdictional, and bringing the safety areas up to standards. (includes Project Request Numbers: 3042 )</t>
  </si>
  <si>
    <t>A130210</t>
  </si>
  <si>
    <t>1315 - Construct addition to existing building</t>
  </si>
  <si>
    <t>TERMINAL BLDG AND PARKING CONSTUCTION</t>
  </si>
  <si>
    <t>Expand the existing terminal building, parking, and access road. (includes Project Request Numbers: 2146 )</t>
  </si>
  <si>
    <t>A130419</t>
  </si>
  <si>
    <t>2100 - Hangers and Economic Development</t>
  </si>
  <si>
    <t>T-HANGAR TAXILANE</t>
  </si>
  <si>
    <t>Construction of taxilane and site preparation for additional T-Hangars. (includes Project Request Numbers: 2788 )</t>
  </si>
  <si>
    <t>A130179</t>
  </si>
  <si>
    <t>525 - Design</t>
  </si>
  <si>
    <t>EXTENSION/DISPLACED THRESHOLD RUNWAY 5 TO 5,500' RUNWAY LENGTH</t>
  </si>
  <si>
    <t>Project includes design and construction of a 245' extension and displaced threshold to provide the airport with a runway length of 5,500' (includes Project Request Numbers: 3011 )</t>
  </si>
  <si>
    <t>A130180</t>
  </si>
  <si>
    <t>605 - Runway Overlay</t>
  </si>
  <si>
    <t>RUNWAY WIDENING &amp; STRENGTHENING TO 47,500 #DW</t>
  </si>
  <si>
    <t>Project includes strengthening Airfield Pavement to accommodate Aircraft up to 47,500 lb. dual wheel. (includes Project Request Numbers: 3012 )</t>
  </si>
  <si>
    <t>A130501</t>
  </si>
  <si>
    <t>1910 - Acquire Equipment Shelter (no utilities provided)</t>
  </si>
  <si>
    <t>AIRFIELD MAINTENANCE STORAGE BUILDING</t>
  </si>
  <si>
    <t>The Airport desires to construct a 3,200 SF Maintenance Storage Building to house and extend the life of airport maintenance equipment. (includes Project Request Numbers: 2131 )</t>
  </si>
  <si>
    <t>A130422</t>
  </si>
  <si>
    <t>3000 - Other</t>
  </si>
  <si>
    <t>ACCESS ROAD</t>
  </si>
  <si>
    <t>Construct new Access road, taxiway and small apron for corporate development of the LSA facility.  Still awaiting Grant. (includes Project Request Numbers: 2165 )</t>
  </si>
  <si>
    <t>A130417</t>
  </si>
  <si>
    <t>1225 - Clearing / Grading / Drainage / Paving / Marking / Edge Lighting / Signage</t>
  </si>
  <si>
    <t>CORP APRON EXPANSION-PHASE II</t>
  </si>
  <si>
    <t>Construction of taxilane and apron for corporate hangar development and site preparation for 6 corporate hangars and associated parking lots. (includes Project Request Numbers: 2170 )</t>
  </si>
  <si>
    <t>A130503</t>
  </si>
  <si>
    <t>UPGRADE &amp; RENOVATE EXISTING AIRCRAFT FUEL STORAGE FACILITY</t>
  </si>
  <si>
    <t>The aircraft fuel system project includes removal and replacement of the existing system, which was originally installed in the mid-1990s.  The project will include one 15,000 gallon AV Gas tank, one 20,000 gallon Jet-A tank, and one 300 gallon auto gas tank for airport maintenance vehicles.  Also included in the project is a new cover/roof for the entire fuel farm. (includes Project Request Numbers: 2923 )</t>
  </si>
  <si>
    <t>A130499</t>
  </si>
  <si>
    <t>1240 - Corporate and T-hanger Taxiways</t>
  </si>
  <si>
    <t>CORPORATE AREA DEVELOPMENT - PHASE I</t>
  </si>
  <si>
    <t>This project provides for construction of Phase I of the new corporate area development.  Phase I will include the construction of a new t-hangar area and construction of a new apron.  Elements of construction will include clearing and grubbing, grading and drainage, paving, and erosion control measures. (includes Project Request Numbers: 2127 )</t>
  </si>
  <si>
    <t>A130502</t>
  </si>
  <si>
    <t>CORPORATE HANGAR (80' X 80')</t>
  </si>
  <si>
    <t>This project will include the design and construction of an 80' x 80' corporate hangar in the vicinity of the current corporate area. (includes Project Request Numbers: 2921 )</t>
  </si>
  <si>
    <t>A130495</t>
  </si>
  <si>
    <t>RUNWAY WIDENING</t>
  </si>
  <si>
    <t>Runway Widening from 50' to 75'. (includes Project Request Numbers: 2158 )</t>
  </si>
  <si>
    <t>A130504</t>
  </si>
  <si>
    <t>NEW VEHICULAR ACCESS &amp; AUTO PARKING</t>
  </si>
  <si>
    <t>This project will include the design and construction for a 20 vehicle parking lot with paved access to Swift Creek Road in the vicinity of the main ramp area.. (includes Project Request Numbers: 2926 )</t>
  </si>
  <si>
    <t>A130212</t>
  </si>
  <si>
    <t>CORP HANG ACCESS ROAD</t>
  </si>
  <si>
    <t>Construct an access road for the corporate hangar area (includes Project Request Numbers: 2148 )</t>
  </si>
  <si>
    <t>A130436</t>
  </si>
  <si>
    <t>RWI - Rocky Mount-Wilson Region</t>
  </si>
  <si>
    <t>NEW HANGAR AREA DEVELOPMENT - PHASE I
T-HANGAR AREA SITE PREPARATION &amp; PAVING
T-HANGAR BUILDING
AVIATION DRIVE &amp; HANGAR ACCESS ROADWAY EXTENSION</t>
  </si>
  <si>
    <t>This project will consist of three phases; Construction of a portion of new parallel taxiway and a taxilane to the new hangar area development;   Site preparation and paving for a 10 unit t-hangar site;  Construction of a 10 unit t-hangar.  There are currently no t-hangar units at the airport.  This project will extend the existing north corporate access road to the new north corporate development area and to aviation drive.   (includes Project Request Numbers: 2317/2319/2320/2853 )</t>
  </si>
  <si>
    <t>Rocky Mount MPO</t>
  </si>
  <si>
    <t>A130434</t>
  </si>
  <si>
    <t>NEW HANGAR AREA DEVELOPMENT - PHASE II</t>
  </si>
  <si>
    <t>Phase II - This project will include the construction of a portion of new parallel taxiway and a taxilane to the new hangar area development. This project will consist of three phases. (includes Project Request Numbers: 2318 )</t>
  </si>
  <si>
    <t>A130435</t>
  </si>
  <si>
    <t>NEW HANGAR AREA DEVELOPMENT PHASE III</t>
  </si>
  <si>
    <t>Phase III - This project will include the construction of a portion of new parallel taxiway and a taxilane to the new hangar area development. This project will consist of three phases. (includes Project Request Numbers: 2324 )</t>
  </si>
  <si>
    <t>A130420</t>
  </si>
  <si>
    <t>CONSTRUCT T-HANGARS</t>
  </si>
  <si>
    <t>Construction of one 10 unit T-Hangar building. (includes Project Request Numbers: 2789 )</t>
  </si>
  <si>
    <t>A130421</t>
  </si>
  <si>
    <t>MAINTENANCE HANGAR</t>
  </si>
  <si>
    <t>Construction of a 100' X 120' aircraft maintenance hanger. (includes Project Request Numbers: 2791 )</t>
  </si>
  <si>
    <t>A130176</t>
  </si>
  <si>
    <t>AIRFIELD MAINTENANCE EQUIPMENT AND STORAGE BUILDING</t>
  </si>
  <si>
    <t>Purchase a tractor with mowing attachments and 40'x60' storage building. (includes Project Request Numbers: 2335 )</t>
  </si>
  <si>
    <t>A130177</t>
  </si>
  <si>
    <t>T-HANGARS AND T-HANGAR TAXIWAY</t>
  </si>
  <si>
    <t>This project will construct a 10-unit t-hangar and associated taxiways. (includes Project Request Numbers: 2338 )</t>
  </si>
  <si>
    <t>A130178</t>
  </si>
  <si>
    <t>Project includes design and construction of a new 120' x 120' maintenance hangar. (includes Project Request Numbers: 3009 )</t>
  </si>
  <si>
    <t>A130494</t>
  </si>
  <si>
    <t>CORPORATE APRON EXPANSION AND HANGAR</t>
  </si>
  <si>
    <t>Expand the Corporate Apron by 8,350 SF and construct a 70' X 80' Hangar. (includes Project Request Numbers: 2898 )</t>
  </si>
  <si>
    <t>Project Length</t>
  </si>
  <si>
    <t>Division Needs Quantitative Score
(Out of 50)</t>
  </si>
  <si>
    <t>D4 Division Cost Effectiveness (20%)</t>
  </si>
  <si>
    <t>B141805</t>
  </si>
  <si>
    <t>Bike&amp;Ped, Division Needs</t>
  </si>
  <si>
    <t>Stoney Creek Greenway</t>
  </si>
  <si>
    <t>Hwy 70 Bypass (existing)</t>
  </si>
  <si>
    <t>Royall Avenue</t>
  </si>
  <si>
    <t>Construct 10' wide asphalt along west side of Stoney Creek</t>
  </si>
  <si>
    <t>2. Construct multi-use trail / greenway / sidepath or on-road bike lane on local roadway</t>
  </si>
  <si>
    <t>Wayne County</t>
  </si>
  <si>
    <t>B140895</t>
  </si>
  <si>
    <t>Multiple intersections</t>
  </si>
  <si>
    <t>May Drive</t>
  </si>
  <si>
    <t>Install pedestrian signals at 5 intersections</t>
  </si>
  <si>
    <t>6. Install pedestrian signal</t>
  </si>
  <si>
    <t>Nash County</t>
  </si>
  <si>
    <t>B141825</t>
  </si>
  <si>
    <t>Spence Ave</t>
  </si>
  <si>
    <t>Berkeley Blvd</t>
  </si>
  <si>
    <t>Construct new sidewalk on north side</t>
  </si>
  <si>
    <t>5. Construct Sidewalk</t>
  </si>
  <si>
    <t>B141785</t>
  </si>
  <si>
    <t>existing US 70 Bypass</t>
  </si>
  <si>
    <t>US 70 Business (Ash Street)</t>
  </si>
  <si>
    <t>Construct new sidewalk on both sides.</t>
  </si>
  <si>
    <t>B141808</t>
  </si>
  <si>
    <t>Construct  bridge over existing Hwy 70 along Stoney Creek</t>
  </si>
  <si>
    <t>B141841</t>
  </si>
  <si>
    <t>Herman Street</t>
  </si>
  <si>
    <t>Royall Ave</t>
  </si>
  <si>
    <t>Beech Street</t>
  </si>
  <si>
    <t>B140931</t>
  </si>
  <si>
    <t>Glover Park</t>
  </si>
  <si>
    <t>South Creek</t>
  </si>
  <si>
    <t>Construct sidewalk</t>
  </si>
  <si>
    <t>B141030</t>
  </si>
  <si>
    <t>Atlantic Ave</t>
  </si>
  <si>
    <t>E. Raleigh Blvd</t>
  </si>
  <si>
    <t>Construct streetscape improvements</t>
  </si>
  <si>
    <t>7. Construct Streetscape Improvements</t>
  </si>
  <si>
    <t>Edgecombe County</t>
  </si>
  <si>
    <t>B140929</t>
  </si>
  <si>
    <t>Cowlick Trail</t>
  </si>
  <si>
    <t>Leggett Road</t>
  </si>
  <si>
    <t>Holly Street Park</t>
  </si>
  <si>
    <t>Construct new greenway trail</t>
  </si>
  <si>
    <t>B141678</t>
  </si>
  <si>
    <t>William Street</t>
  </si>
  <si>
    <t>Spence Avenue</t>
  </si>
  <si>
    <t>Construct new sidewalk on north side.</t>
  </si>
  <si>
    <t>B141034</t>
  </si>
  <si>
    <t>West Raleigh Blvd</t>
  </si>
  <si>
    <t>Wesleyan Blvd</t>
  </si>
  <si>
    <t>Franklin Street</t>
  </si>
  <si>
    <t>B141038</t>
  </si>
  <si>
    <t>Raleigh Blvd overpass</t>
  </si>
  <si>
    <t>B141031</t>
  </si>
  <si>
    <t>East Raleigh Blvd</t>
  </si>
  <si>
    <t>Streetscape improvements</t>
  </si>
  <si>
    <t>B141690</t>
  </si>
  <si>
    <t>Berkeley Boulevard</t>
  </si>
  <si>
    <t>Ash Street</t>
  </si>
  <si>
    <t>Construct new sidewalk on both sides</t>
  </si>
  <si>
    <t>B140898</t>
  </si>
  <si>
    <t>Rail To Trail</t>
  </si>
  <si>
    <t>Falls Road</t>
  </si>
  <si>
    <t>convert abandoned RR to multi-use  trail</t>
  </si>
  <si>
    <t>B141809</t>
  </si>
  <si>
    <t>Central Heights Road</t>
  </si>
  <si>
    <t>B141003</t>
  </si>
  <si>
    <t>Nashville Road and others</t>
  </si>
  <si>
    <t>Hammond Street</t>
  </si>
  <si>
    <t>Construct sidewalk on Nashville Rd, W. Raleigh Blvd, E. Raleigh Blvd, Winstead Ave
Project and Parallel routes are the same</t>
  </si>
  <si>
    <t>Nash County, Edgecombe County</t>
  </si>
  <si>
    <t>B140957</t>
  </si>
  <si>
    <t>C-5548</t>
  </si>
  <si>
    <t>Franklin Street and other locations</t>
  </si>
  <si>
    <t>RR</t>
  </si>
  <si>
    <t>W. Raleigh Blvd</t>
  </si>
  <si>
    <t>Construct sidewalk at 7 locations.  B140935 and B140957 combine for TIP C-5548
Parallel route is same as project route. 
https://goo.gl/maps/vZkMf  Church St 35 mph
https://goo.gl/maps/2kV0Q Falls Rd 35 mph
https://goo.gl/maps/7K79S   Country Club 35 mph</t>
  </si>
  <si>
    <t>Edgecombe County, Nash County</t>
  </si>
  <si>
    <t>B141924</t>
  </si>
  <si>
    <t>Mountains to Sea Trail</t>
  </si>
  <si>
    <t>Slocumb Street</t>
  </si>
  <si>
    <t>Construct multi-use path of a combination of natural surface path sidewalk and 10' wide asphalt greenway.  Future phase from Slocumb Street to Cliff of the Neuse State Park</t>
  </si>
  <si>
    <t>B141554</t>
  </si>
  <si>
    <t>Wayne Memorial Drive</t>
  </si>
  <si>
    <t>SR 1571 (Tommy's Road)</t>
  </si>
  <si>
    <t>Construct Paved Shoulder</t>
  </si>
  <si>
    <t>3. Add or widen paved shoulder</t>
  </si>
  <si>
    <t>B141834</t>
  </si>
  <si>
    <t>B141803</t>
  </si>
  <si>
    <t>Construct 10' wide asphalt/boardwalk along west side of  Stoney Creek.</t>
  </si>
  <si>
    <t>B141578</t>
  </si>
  <si>
    <t>Tommy's Road</t>
  </si>
  <si>
    <t>B141681</t>
  </si>
  <si>
    <t>Harris Street</t>
  </si>
  <si>
    <t>Stoney Creek Parkway</t>
  </si>
  <si>
    <t>Construct new sidewalk on south side</t>
  </si>
  <si>
    <t>B140928</t>
  </si>
  <si>
    <t>Tar River Trail Extension</t>
  </si>
  <si>
    <t>Stith Park</t>
  </si>
  <si>
    <t>Springfield Road</t>
  </si>
  <si>
    <t>Extend Tar River Trail to Springfield Road</t>
  </si>
  <si>
    <t>B141596</t>
  </si>
  <si>
    <t>NC 581</t>
  </si>
  <si>
    <t>George Street</t>
  </si>
  <si>
    <t>Rosewood Road</t>
  </si>
  <si>
    <t>B141826</t>
  </si>
  <si>
    <t>John Street</t>
  </si>
  <si>
    <t>Dixie Trail</t>
  </si>
  <si>
    <t>Construct new sidewalk along east side</t>
  </si>
  <si>
    <t>B141590</t>
  </si>
  <si>
    <t>Old Mt. Olive Hwy</t>
  </si>
  <si>
    <t>Parker Road</t>
  </si>
  <si>
    <t>B140926</t>
  </si>
  <si>
    <t>Elm City Sidewalk Project</t>
  </si>
  <si>
    <t>Elementary School</t>
  </si>
  <si>
    <t>Middle School</t>
  </si>
  <si>
    <t>Wilson County</t>
  </si>
  <si>
    <t>B141551</t>
  </si>
  <si>
    <t>US 13 (Berkeley  Blvd)</t>
  </si>
  <si>
    <t>B141586</t>
  </si>
  <si>
    <t>Patetown Road</t>
  </si>
  <si>
    <t>B141562</t>
  </si>
  <si>
    <t>Construct Multi-Use Path which would be a continuation of an existing multi-use path along New Hope Road which is a state maintained road.</t>
  </si>
  <si>
    <t>B140932</t>
  </si>
  <si>
    <t>First Street Extension (Red Oak Hwy)</t>
  </si>
  <si>
    <t>Indian Trail</t>
  </si>
  <si>
    <t>NCDOT Division</t>
  </si>
  <si>
    <t>Project Type</t>
  </si>
  <si>
    <t>Specific Project Improvement Type</t>
  </si>
  <si>
    <t>Total Project Cost</t>
  </si>
  <si>
    <t>State Share</t>
  </si>
  <si>
    <t>Local Share</t>
  </si>
  <si>
    <t>Federal Share</t>
  </si>
  <si>
    <t>Division Needs Total Score</t>
  </si>
  <si>
    <t>T130137</t>
  </si>
  <si>
    <t>Wilson co fy16 vehicle expansion</t>
  </si>
  <si>
    <t>Expansion Vehicle</t>
  </si>
  <si>
    <t>Expansion-Demand Response</t>
  </si>
  <si>
    <t>Project #1 - Wilson County services the residents of Wilson as well those in the county. Wilson County operates 24 hours a day Monday through Friday with limited services on weekends. Wilson County provides transportation services for eight(8) service agencies within Wilson County.</t>
  </si>
  <si>
    <t>T130098</t>
  </si>
  <si>
    <t>Johnston Co fy20 expansion vehicle</t>
  </si>
  <si>
    <t>JCATS currently operates a fleet of 31 vehicles. Due to increasing demand, our vehicles are wearing out at a faster rate than we are replacing them, and so, we have fallen behind the curve.   We need to add 1 expansion vehicle to include 1 van w/ wheelchair lift.</t>
  </si>
  <si>
    <t>T130102</t>
  </si>
  <si>
    <t>Johnston Co fy19 expansion vehicle</t>
  </si>
  <si>
    <t>JCATS currently operates a fleet of 31 vehicles. Due to increasing demand, our vehicles are wearing out at a faster rate than we are replacing them, and so, we have fallen behind the curve.   We need to add 1 expansion vehicle to include a lift van w/ wheelchair lift.</t>
  </si>
  <si>
    <t>T130099</t>
  </si>
  <si>
    <t>Johnston County fy16 expansion vehicle</t>
  </si>
  <si>
    <t>JCATS currently operates a fleet of 31 vehicles. Due to increasing demand, our vehicles are wearing out at a faster rate than we are replacing them, and so, we have fallen behind the curve.   We need to add 1 expansion vehicle to include 1 25' LTV.</t>
  </si>
  <si>
    <t>T130100</t>
  </si>
  <si>
    <t>Johnston Co fy17 expansion vehicle</t>
  </si>
  <si>
    <t>JCATS currently operates a fleet of 31 vehicles. Due to increasing demand, our vehicles are wearing out at a faster rate than we are replacing them, and so, we have fallen behind the curve.   We need to add 1 expansion vehicle to include a 25' LTV.</t>
  </si>
  <si>
    <t>T130101</t>
  </si>
  <si>
    <t>Johnston Co fy18 expansion vehicle</t>
  </si>
  <si>
    <t>Too costly at Regional Level</t>
  </si>
  <si>
    <t>Not scored by CAMPO</t>
  </si>
  <si>
    <t>Not scored in Div. 1</t>
  </si>
  <si>
    <t>Preferred by town</t>
  </si>
  <si>
    <t>Too costly at Division Level</t>
  </si>
  <si>
    <t>Addressed with H141949</t>
  </si>
  <si>
    <t>Cost Too Low to Justify Use of Division Points</t>
  </si>
  <si>
    <t>Close gap on I-40</t>
  </si>
  <si>
    <t>NC 55 in Mount Olive, NC</t>
  </si>
  <si>
    <t>NC 42 at Scott's Crossroads</t>
  </si>
  <si>
    <t xml:space="preserve">Currently a 2-lane major thoroughfare running through Halifax, which serves as the county seat, higher levels morning and afternoon traffic are experienced due to workers moving through the area. It is recommended to widen to 24 feet w/ paved shoulders and turn lanes at all major intersections from NC 561 to White Hill Road.
This is recommended as mobility improvement through Halifax with improved connectivity through county.
</t>
  </si>
  <si>
    <t>Regional Impact Quantitative Score
(Out of 70)</t>
  </si>
  <si>
    <t>Transportation Plan Consistency Regional Score (20%)</t>
  </si>
  <si>
    <t>Construct interchange on US 117 at Country Club Road. No Row Costs, Division 4 Reports That NCDOT Has Already Acquired the Necessary Right-of-Way</t>
  </si>
  <si>
    <t>Widen Roadway and/or Make Safety Improvements from SR 1306 (Fedelon Trail) to Proposed US 70 Bypass.</t>
  </si>
  <si>
    <t>Upgrading NC 58 Between NC 42/Ward Blvd. (SR 1516) and Forest Hills Rd. (SR 1165) to a Five-Lane Facility with Sidewalks and to
Provide Accommodations For Bike to Correspond to Proposed Bicycle and Pedestrian Improvements.</t>
  </si>
  <si>
    <t>SR 1713 (Miller's Chapel Road)</t>
  </si>
  <si>
    <t>SR 1556 (Wayne Memorial Drive) to SR 1713 (Miller's Chapel Road). Widen to Multi-Lanes.</t>
  </si>
  <si>
    <t>Address with contract resurfacing</t>
  </si>
  <si>
    <t>Upgrading to a Four-Lane Divided Boulevard with a raised 23-Foot Median with Bicycle and Pedestrian Lanes, and Curb and Gutter and an Underpass at the  intersection with the CSX Rail-Road Line.</t>
  </si>
  <si>
    <t>Division Needs Quantitative Score</t>
  </si>
  <si>
    <t>1010 - Land acquisition- Standard Instrument Approach Procedures (SIAP)</t>
  </si>
  <si>
    <t>Supplemental funding is needed to complete the project funded in 2012 with DOA No. 36237.28.10.3. Additional funds are required to purchase the aviation easement on the Underwood property.  Sufficient funds were not available in the previous project due to the appraised value of the property.  Clearing will be completed in the Runway 3 RPZ (Runway Protection Zone), on the recently purchased Johnson and Lee properties, and on the Underwood property. (includes Project Request Numbers: 2767 )</t>
  </si>
  <si>
    <t>Arlington Street</t>
  </si>
  <si>
    <t>Construct sidewalks along Toisnot St, W Main St, Parker St, Church St, and Branch St which connects to Elm City Elem School and Elm City Middle School</t>
  </si>
  <si>
    <t>Methodology + Division Score</t>
  </si>
  <si>
    <t xml:space="preserve"> </t>
  </si>
  <si>
    <t>Not scored by Rocky Mount MPO</t>
  </si>
  <si>
    <t>Not scored by Goldsboro MPO</t>
  </si>
  <si>
    <t>Unsure of Project Feasibility</t>
  </si>
  <si>
    <t>Not Scored by Upper Coastal Plain RPO</t>
  </si>
  <si>
    <t>Not Scored by CAMPO</t>
  </si>
  <si>
    <t>Not Scored by Goldsboro MPO</t>
  </si>
  <si>
    <t>Not Scored by Rocky Mount MPO</t>
  </si>
  <si>
    <t>Not scored by Upper Coastal Plain RPO</t>
  </si>
  <si>
    <t>Not scored by Rocky Mount Urban Area MPO</t>
  </si>
  <si>
    <t>Not scored by East Carolina RPO or Goldsboro MPO</t>
  </si>
  <si>
    <t>Points applied to H140752</t>
  </si>
  <si>
    <t>Final Division Assigned Points</t>
  </si>
  <si>
    <t>Requested by CAMPO</t>
  </si>
  <si>
    <t>Moved points from lower scoring project</t>
  </si>
  <si>
    <t>Points moved to next highest scoring project</t>
  </si>
  <si>
    <t>Additional points to be more competitive</t>
  </si>
  <si>
    <t>Increase multimodal point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</si>
</sst>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s>
  <fonts count="3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sz val="10"/>
      <name val="Times New Roman"/>
      <family val="1"/>
    </font>
    <font>
      <sz val="11"/>
      <color indexed="8"/>
      <name val="Calibri"/>
      <family val="2"/>
    </font>
    <font>
      <sz val="8.5"/>
      <name val="Microsoft Sans Serif"/>
      <family val="2"/>
    </font>
    <font>
      <sz val="10"/>
      <name val="MS Sans Serif"/>
      <family val="2"/>
    </font>
    <font>
      <sz val="10"/>
      <color indexed="8"/>
      <name val="Arial"/>
      <family val="2"/>
    </font>
    <font>
      <b/>
      <sz val="10"/>
      <color indexed="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sz val="12"/>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Calibri"/>
      <family val="2"/>
    </font>
    <font>
      <sz val="11"/>
      <name val="Calibri"/>
      <family val="2"/>
    </font>
    <font>
      <sz val="12"/>
      <color theme="1"/>
      <name val="Calibri"/>
      <family val="2"/>
      <scheme val="minor"/>
    </font>
  </fonts>
  <fills count="58">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rgb="FFFFFF99"/>
        <bgColor indexed="64"/>
      </patternFill>
    </fill>
    <fill>
      <patternFill patternType="solid">
        <fgColor indexed="43"/>
        <bgColor indexed="64"/>
      </patternFill>
    </fill>
    <fill>
      <patternFill patternType="solid">
        <fgColor indexed="43"/>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4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theme="0" tint="-4.9989318521683403E-2"/>
        <bgColor indexed="64"/>
      </patternFill>
    </fill>
    <fill>
      <patternFill patternType="solid">
        <fgColor rgb="FFFF0000"/>
        <bgColor indexed="64"/>
      </patternFill>
    </fill>
  </fills>
  <borders count="28">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951">
    <xf numFmtId="0" fontId="0" fillId="0" borderId="0"/>
    <xf numFmtId="44" fontId="4"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9" fillId="0" borderId="0">
      <alignment vertical="top" wrapText="1"/>
      <protection locked="0"/>
    </xf>
    <xf numFmtId="0" fontId="9" fillId="0" borderId="0">
      <alignment vertical="top" wrapText="1"/>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alignment vertical="top" wrapText="1"/>
      <protection locked="0"/>
    </xf>
    <xf numFmtId="0" fontId="3" fillId="0" borderId="0"/>
    <xf numFmtId="0" fontId="9" fillId="0" borderId="0">
      <alignment vertical="top" wrapText="1"/>
      <protection locked="0"/>
    </xf>
    <xf numFmtId="0" fontId="3" fillId="0" borderId="0"/>
    <xf numFmtId="0" fontId="4" fillId="0" borderId="0"/>
    <xf numFmtId="0" fontId="6" fillId="0" borderId="0"/>
    <xf numFmtId="0" fontId="10" fillId="0" borderId="0"/>
    <xf numFmtId="0" fontId="4" fillId="0" borderId="0"/>
    <xf numFmtId="0" fontId="4" fillId="0" borderId="0"/>
    <xf numFmtId="0" fontId="4" fillId="0" borderId="0"/>
    <xf numFmtId="0" fontId="9" fillId="0" borderId="0">
      <alignment vertical="top" wrapText="1"/>
      <protection locked="0"/>
    </xf>
    <xf numFmtId="0" fontId="3" fillId="0" borderId="0"/>
    <xf numFmtId="0" fontId="3" fillId="0" borderId="0"/>
    <xf numFmtId="0" fontId="3" fillId="0" borderId="0"/>
    <xf numFmtId="0" fontId="3" fillId="0" borderId="0"/>
    <xf numFmtId="0" fontId="3" fillId="0" borderId="0"/>
    <xf numFmtId="0" fontId="6" fillId="0" borderId="0"/>
    <xf numFmtId="0" fontId="6" fillId="0" borderId="0"/>
    <xf numFmtId="0" fontId="6" fillId="0" borderId="0"/>
    <xf numFmtId="0" fontId="6" fillId="0" borderId="0"/>
    <xf numFmtId="0" fontId="4" fillId="0" borderId="0"/>
    <xf numFmtId="0" fontId="10" fillId="0" borderId="0"/>
    <xf numFmtId="0" fontId="10" fillId="0" borderId="0"/>
    <xf numFmtId="0" fontId="10" fillId="0" borderId="0"/>
    <xf numFmtId="0" fontId="9" fillId="0" borderId="0">
      <alignment vertical="top" wrapText="1"/>
      <protection locked="0"/>
    </xf>
    <xf numFmtId="0" fontId="6" fillId="0" borderId="0"/>
    <xf numFmtId="0" fontId="6" fillId="0" borderId="0"/>
    <xf numFmtId="0" fontId="6" fillId="0" borderId="0"/>
    <xf numFmtId="0" fontId="6" fillId="0" borderId="0"/>
    <xf numFmtId="0" fontId="6" fillId="0" borderId="0"/>
    <xf numFmtId="0" fontId="6" fillId="0" borderId="0"/>
    <xf numFmtId="0" fontId="9" fillId="0" borderId="0">
      <alignment vertical="top" wrapText="1"/>
      <protection locked="0"/>
    </xf>
    <xf numFmtId="0" fontId="9" fillId="0" borderId="0">
      <alignment vertical="top" wrapText="1"/>
      <protection locked="0"/>
    </xf>
    <xf numFmtId="0" fontId="3" fillId="2" borderId="1" applyNumberFormat="0" applyFont="0" applyAlignment="0" applyProtection="0"/>
    <xf numFmtId="9" fontId="6" fillId="0" borderId="0" applyFont="0" applyFill="0" applyBorder="0" applyAlignment="0" applyProtection="0"/>
    <xf numFmtId="9" fontId="3" fillId="0" borderId="0" applyFont="0" applyFill="0" applyBorder="0" applyAlignment="0" applyProtection="0"/>
    <xf numFmtId="4" fontId="11" fillId="5" borderId="3" applyNumberFormat="0" applyProtection="0">
      <alignment vertical="center"/>
    </xf>
    <xf numFmtId="4" fontId="12" fillId="6" borderId="4" applyNumberFormat="0" applyProtection="0">
      <alignment vertical="center"/>
    </xf>
    <xf numFmtId="4" fontId="13" fillId="5" borderId="3" applyNumberFormat="0" applyProtection="0">
      <alignment vertical="center"/>
    </xf>
    <xf numFmtId="4" fontId="11" fillId="5" borderId="3" applyNumberFormat="0" applyProtection="0">
      <alignment horizontal="left" vertical="center" indent="1"/>
    </xf>
    <xf numFmtId="4" fontId="11" fillId="5" borderId="3"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4" fontId="11" fillId="8" borderId="3" applyNumberFormat="0" applyProtection="0">
      <alignment horizontal="right" vertical="center"/>
    </xf>
    <xf numFmtId="4" fontId="11" fillId="9" borderId="3" applyNumberFormat="0" applyProtection="0">
      <alignment horizontal="right" vertical="center"/>
    </xf>
    <xf numFmtId="4" fontId="11" fillId="10" borderId="3" applyNumberFormat="0" applyProtection="0">
      <alignment horizontal="right" vertical="center"/>
    </xf>
    <xf numFmtId="4" fontId="11" fillId="11" borderId="3" applyNumberFormat="0" applyProtection="0">
      <alignment horizontal="right" vertical="center"/>
    </xf>
    <xf numFmtId="4" fontId="11" fillId="12" borderId="3" applyNumberFormat="0" applyProtection="0">
      <alignment horizontal="right" vertical="center"/>
    </xf>
    <xf numFmtId="4" fontId="11" fillId="13" borderId="3" applyNumberFormat="0" applyProtection="0">
      <alignment horizontal="right" vertical="center"/>
    </xf>
    <xf numFmtId="4" fontId="11" fillId="14" borderId="3" applyNumberFormat="0" applyProtection="0">
      <alignment horizontal="right" vertical="center"/>
    </xf>
    <xf numFmtId="4" fontId="11" fillId="15" borderId="3" applyNumberFormat="0" applyProtection="0">
      <alignment horizontal="right" vertical="center"/>
    </xf>
    <xf numFmtId="4" fontId="11" fillId="16" borderId="3" applyNumberFormat="0" applyProtection="0">
      <alignment horizontal="right" vertical="center"/>
    </xf>
    <xf numFmtId="4" fontId="12" fillId="17" borderId="3" applyNumberFormat="0" applyProtection="0">
      <alignment horizontal="left" vertical="center" indent="1"/>
    </xf>
    <xf numFmtId="4" fontId="11" fillId="18" borderId="5" applyNumberFormat="0" applyProtection="0">
      <alignment horizontal="left" vertical="center" indent="1"/>
    </xf>
    <xf numFmtId="4" fontId="11" fillId="18" borderId="5" applyNumberFormat="0" applyProtection="0">
      <alignment horizontal="left" vertical="center" indent="1"/>
    </xf>
    <xf numFmtId="4" fontId="14" fillId="19" borderId="0" applyNumberFormat="0" applyProtection="0">
      <alignment horizontal="left" vertical="center" indent="1"/>
    </xf>
    <xf numFmtId="4" fontId="14" fillId="19" borderId="0"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4" fontId="11" fillId="18" borderId="3" applyNumberFormat="0" applyProtection="0">
      <alignment horizontal="left" vertical="center" indent="1"/>
    </xf>
    <xf numFmtId="4" fontId="11" fillId="18" borderId="3" applyNumberFormat="0" applyProtection="0">
      <alignment horizontal="left" vertical="center" indent="1"/>
    </xf>
    <xf numFmtId="4" fontId="11" fillId="20" borderId="3" applyNumberFormat="0" applyProtection="0">
      <alignment horizontal="left" vertical="center" indent="1"/>
    </xf>
    <xf numFmtId="4" fontId="11" fillId="20" borderId="3" applyNumberFormat="0" applyProtection="0">
      <alignment horizontal="left" vertical="center" indent="1"/>
    </xf>
    <xf numFmtId="0" fontId="6" fillId="20" borderId="3" applyNumberFormat="0" applyProtection="0">
      <alignment horizontal="left" vertical="center" indent="1"/>
    </xf>
    <xf numFmtId="0" fontId="6" fillId="20" borderId="3" applyNumberFormat="0" applyProtection="0">
      <alignment horizontal="left" vertical="center" indent="1"/>
    </xf>
    <xf numFmtId="0" fontId="6" fillId="20" borderId="3" applyNumberFormat="0" applyProtection="0">
      <alignment horizontal="left" vertical="center" indent="1"/>
    </xf>
    <xf numFmtId="0" fontId="6" fillId="20" borderId="3" applyNumberFormat="0" applyProtection="0">
      <alignment horizontal="left" vertical="center" indent="1"/>
    </xf>
    <xf numFmtId="0" fontId="6" fillId="21" borderId="3" applyNumberFormat="0" applyProtection="0">
      <alignment horizontal="left" vertical="center" indent="1"/>
    </xf>
    <xf numFmtId="0" fontId="6" fillId="21" borderId="3" applyNumberFormat="0" applyProtection="0">
      <alignment horizontal="left" vertical="center" indent="1"/>
    </xf>
    <xf numFmtId="0" fontId="6" fillId="21" borderId="3" applyNumberFormat="0" applyProtection="0">
      <alignment horizontal="left" vertical="center" indent="1"/>
    </xf>
    <xf numFmtId="0" fontId="6" fillId="21" borderId="3" applyNumberFormat="0" applyProtection="0">
      <alignment horizontal="left" vertical="center" indent="1"/>
    </xf>
    <xf numFmtId="0" fontId="6" fillId="22" borderId="3" applyNumberFormat="0" applyProtection="0">
      <alignment horizontal="left" vertical="center" indent="1"/>
    </xf>
    <xf numFmtId="0" fontId="6" fillId="22" borderId="3" applyNumberFormat="0" applyProtection="0">
      <alignment horizontal="left" vertical="center" indent="1"/>
    </xf>
    <xf numFmtId="0" fontId="6" fillId="22" borderId="3" applyNumberFormat="0" applyProtection="0">
      <alignment horizontal="left" vertical="center" indent="1"/>
    </xf>
    <xf numFmtId="0" fontId="6" fillId="22" borderId="3"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4" fontId="11" fillId="23" borderId="3" applyNumberFormat="0" applyProtection="0">
      <alignment vertical="center"/>
    </xf>
    <xf numFmtId="4" fontId="13" fillId="23" borderId="3" applyNumberFormat="0" applyProtection="0">
      <alignment vertical="center"/>
    </xf>
    <xf numFmtId="4" fontId="11" fillId="23" borderId="3" applyNumberFormat="0" applyProtection="0">
      <alignment horizontal="left" vertical="center" indent="1"/>
    </xf>
    <xf numFmtId="4" fontId="11" fillId="23" borderId="3" applyNumberFormat="0" applyProtection="0">
      <alignment horizontal="left" vertical="center" indent="1"/>
    </xf>
    <xf numFmtId="4" fontId="11" fillId="18" borderId="3" applyNumberFormat="0" applyProtection="0">
      <alignment horizontal="right" vertical="center"/>
    </xf>
    <xf numFmtId="4" fontId="13" fillId="18" borderId="3" applyNumberFormat="0" applyProtection="0">
      <alignment horizontal="right" vertical="center"/>
    </xf>
    <xf numFmtId="0" fontId="6" fillId="7" borderId="3"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4" fontId="11" fillId="24" borderId="4" applyNumberFormat="0" applyProtection="0">
      <alignment horizontal="left" vertical="center"/>
    </xf>
    <xf numFmtId="0" fontId="6" fillId="7" borderId="3"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0" fontId="6" fillId="7" borderId="3" applyNumberFormat="0" applyProtection="0">
      <alignment horizontal="left" vertical="center" indent="1"/>
    </xf>
    <xf numFmtId="0" fontId="15" fillId="0" borderId="0"/>
    <xf numFmtId="4" fontId="16" fillId="18" borderId="3" applyNumberFormat="0" applyProtection="0">
      <alignment horizontal="right" vertical="center"/>
    </xf>
    <xf numFmtId="0" fontId="18" fillId="0" borderId="0" applyNumberFormat="0" applyFill="0" applyBorder="0" applyAlignment="0" applyProtection="0"/>
    <xf numFmtId="0" fontId="19" fillId="0" borderId="6" applyNumberFormat="0" applyFill="0" applyAlignment="0" applyProtection="0"/>
    <xf numFmtId="0" fontId="20" fillId="0" borderId="7" applyNumberFormat="0" applyFill="0" applyAlignment="0" applyProtection="0"/>
    <xf numFmtId="0" fontId="21" fillId="0" borderId="8" applyNumberFormat="0" applyFill="0" applyAlignment="0" applyProtection="0"/>
    <xf numFmtId="0" fontId="21" fillId="0" borderId="0" applyNumberFormat="0" applyFill="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0" applyNumberFormat="0" applyBorder="0" applyAlignment="0" applyProtection="0"/>
    <xf numFmtId="0" fontId="25" fillId="28" borderId="9" applyNumberFormat="0" applyAlignment="0" applyProtection="0"/>
    <xf numFmtId="0" fontId="26" fillId="29" borderId="10" applyNumberFormat="0" applyAlignment="0" applyProtection="0"/>
    <xf numFmtId="0" fontId="27" fillId="29" borderId="9" applyNumberFormat="0" applyAlignment="0" applyProtection="0"/>
    <xf numFmtId="0" fontId="28" fillId="0" borderId="11" applyNumberFormat="0" applyFill="0" applyAlignment="0" applyProtection="0"/>
    <xf numFmtId="0" fontId="29" fillId="30" borderId="12"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3" applyNumberFormat="0" applyFill="0" applyAlignment="0" applyProtection="0"/>
    <xf numFmtId="0" fontId="33"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33" fillId="54" borderId="0" applyNumberFormat="0" applyBorder="0" applyAlignment="0" applyProtection="0"/>
    <xf numFmtId="0" fontId="6" fillId="7" borderId="19" applyNumberFormat="0" applyProtection="0">
      <alignment horizontal="left" vertical="center" indent="1"/>
    </xf>
    <xf numFmtId="0" fontId="6" fillId="7" borderId="19" applyNumberFormat="0" applyProtection="0">
      <alignment horizontal="left" vertical="center" indent="1"/>
    </xf>
    <xf numFmtId="4" fontId="11" fillId="5" borderId="19" applyNumberFormat="0" applyProtection="0">
      <alignment horizontal="left" vertical="center" indent="1"/>
    </xf>
    <xf numFmtId="4" fontId="11" fillId="5" borderId="19" applyNumberFormat="0" applyProtection="0">
      <alignment horizontal="left" vertical="center" indent="1"/>
    </xf>
    <xf numFmtId="0" fontId="6" fillId="7" borderId="19" applyNumberFormat="0" applyProtection="0">
      <alignment horizontal="left" vertical="center" indent="1"/>
    </xf>
    <xf numFmtId="0" fontId="6" fillId="7" borderId="19" applyNumberFormat="0" applyProtection="0">
      <alignment horizontal="left" vertical="center" indent="1"/>
    </xf>
    <xf numFmtId="0" fontId="6" fillId="7" borderId="19" applyNumberFormat="0" applyProtection="0">
      <alignment horizontal="left" vertical="center" indent="1"/>
    </xf>
    <xf numFmtId="0" fontId="6" fillId="7" borderId="19" applyNumberFormat="0" applyProtection="0">
      <alignment horizontal="left" vertical="center" indent="1"/>
    </xf>
    <xf numFmtId="43" fontId="2" fillId="0" borderId="0" applyFont="0" applyFill="0" applyBorder="0" applyAlignment="0" applyProtection="0"/>
    <xf numFmtId="4" fontId="11" fillId="10" borderId="19" applyNumberFormat="0" applyProtection="0">
      <alignment horizontal="right" vertical="center"/>
    </xf>
    <xf numFmtId="4" fontId="11" fillId="11" borderId="19" applyNumberFormat="0" applyProtection="0">
      <alignment horizontal="right" vertical="center"/>
    </xf>
    <xf numFmtId="4" fontId="11" fillId="12" borderId="19" applyNumberFormat="0" applyProtection="0">
      <alignment horizontal="right" vertical="center"/>
    </xf>
    <xf numFmtId="4" fontId="11" fillId="13" borderId="19" applyNumberFormat="0" applyProtection="0">
      <alignment horizontal="right" vertical="center"/>
    </xf>
    <xf numFmtId="4" fontId="11" fillId="14" borderId="19" applyNumberFormat="0" applyProtection="0">
      <alignment horizontal="right" vertical="center"/>
    </xf>
    <xf numFmtId="0" fontId="6" fillId="7" borderId="19" applyNumberFormat="0" applyProtection="0">
      <alignment horizontal="left" vertical="center" indent="1"/>
    </xf>
    <xf numFmtId="44" fontId="2" fillId="0" borderId="0" applyFont="0" applyFill="0" applyBorder="0" applyAlignment="0" applyProtection="0"/>
    <xf numFmtId="44" fontId="2" fillId="0" borderId="0" applyFont="0" applyFill="0" applyBorder="0" applyAlignment="0" applyProtection="0"/>
    <xf numFmtId="4" fontId="11" fillId="18" borderId="19" applyNumberFormat="0" applyProtection="0">
      <alignment horizontal="left" vertical="center" indent="1"/>
    </xf>
    <xf numFmtId="4" fontId="11" fillId="18" borderId="19" applyNumberFormat="0" applyProtection="0">
      <alignment horizontal="left" vertical="center" indent="1"/>
    </xf>
    <xf numFmtId="0" fontId="6" fillId="20" borderId="19" applyNumberFormat="0" applyProtection="0">
      <alignment horizontal="left" vertical="center" indent="1"/>
    </xf>
    <xf numFmtId="0" fontId="6" fillId="20" borderId="19" applyNumberFormat="0" applyProtection="0">
      <alignment horizontal="left" vertical="center" indent="1"/>
    </xf>
    <xf numFmtId="0" fontId="6" fillId="20" borderId="19" applyNumberFormat="0" applyProtection="0">
      <alignment horizontal="left" vertical="center" indent="1"/>
    </xf>
    <xf numFmtId="0" fontId="6" fillId="21" borderId="19" applyNumberFormat="0" applyProtection="0">
      <alignment horizontal="left" vertical="center" indent="1"/>
    </xf>
    <xf numFmtId="0" fontId="6" fillId="21" borderId="19" applyNumberFormat="0" applyProtection="0">
      <alignment horizontal="left" vertical="center" indent="1"/>
    </xf>
    <xf numFmtId="0" fontId="6" fillId="21" borderId="19" applyNumberFormat="0" applyProtection="0">
      <alignment horizontal="left" vertical="center" indent="1"/>
    </xf>
    <xf numFmtId="0" fontId="6" fillId="22" borderId="19" applyNumberFormat="0" applyProtection="0">
      <alignment horizontal="left" vertical="center" indent="1"/>
    </xf>
    <xf numFmtId="0" fontId="6" fillId="22" borderId="19" applyNumberFormat="0" applyProtection="0">
      <alignment horizontal="left" vertical="center" indent="1"/>
    </xf>
    <xf numFmtId="0" fontId="6" fillId="22" borderId="19" applyNumberFormat="0" applyProtection="0">
      <alignment horizontal="left" vertical="center" indent="1"/>
    </xf>
    <xf numFmtId="0" fontId="6" fillId="22" borderId="19" applyNumberFormat="0" applyProtection="0">
      <alignment horizontal="left" vertical="center" indent="1"/>
    </xf>
    <xf numFmtId="0" fontId="6" fillId="7" borderId="19" applyNumberFormat="0" applyProtection="0">
      <alignment horizontal="left" vertical="center" indent="1"/>
    </xf>
    <xf numFmtId="0" fontId="6" fillId="7" borderId="19" applyNumberFormat="0" applyProtection="0">
      <alignment horizontal="left" vertical="center" indent="1"/>
    </xf>
    <xf numFmtId="0" fontId="6" fillId="7" borderId="19" applyNumberFormat="0" applyProtection="0">
      <alignment horizontal="left" vertical="center" indent="1"/>
    </xf>
    <xf numFmtId="4" fontId="13" fillId="23" borderId="19" applyNumberFormat="0" applyProtection="0">
      <alignment vertical="center"/>
    </xf>
    <xf numFmtId="4" fontId="11" fillId="23" borderId="19" applyNumberFormat="0" applyProtection="0">
      <alignment horizontal="left" vertical="center" indent="1"/>
    </xf>
    <xf numFmtId="4" fontId="11" fillId="23" borderId="19" applyNumberFormat="0" applyProtection="0">
      <alignment horizontal="left" vertical="center" indent="1"/>
    </xf>
    <xf numFmtId="4" fontId="11" fillId="18" borderId="19" applyNumberFormat="0" applyProtection="0">
      <alignment horizontal="right" vertical="center"/>
    </xf>
    <xf numFmtId="4" fontId="13" fillId="18" borderId="19" applyNumberFormat="0" applyProtection="0">
      <alignment horizontal="right" vertical="center"/>
    </xf>
    <xf numFmtId="0" fontId="6" fillId="7" borderId="19" applyNumberFormat="0" applyProtection="0">
      <alignment horizontal="left" vertical="center" indent="1"/>
    </xf>
    <xf numFmtId="0" fontId="6" fillId="7" borderId="19" applyNumberFormat="0" applyProtection="0">
      <alignment horizontal="left" vertical="center" indent="1"/>
    </xf>
    <xf numFmtId="0" fontId="6" fillId="7" borderId="19" applyNumberFormat="0" applyProtection="0">
      <alignment horizontal="left" vertical="center" indent="1"/>
    </xf>
    <xf numFmtId="0" fontId="2" fillId="0" borderId="0"/>
    <xf numFmtId="0" fontId="6" fillId="7" borderId="19" applyNumberFormat="0" applyProtection="0">
      <alignment horizontal="left" vertical="center" indent="1"/>
    </xf>
    <xf numFmtId="0" fontId="2" fillId="0" borderId="0"/>
    <xf numFmtId="4" fontId="16" fillId="18" borderId="19" applyNumberFormat="0" applyProtection="0">
      <alignment horizontal="right" vertical="center"/>
    </xf>
    <xf numFmtId="4" fontId="11" fillId="11" borderId="22" applyNumberFormat="0" applyProtection="0">
      <alignment horizontal="right" vertical="center"/>
    </xf>
    <xf numFmtId="4" fontId="11" fillId="9" borderId="22" applyNumberFormat="0" applyProtection="0">
      <alignment horizontal="right" vertical="center"/>
    </xf>
    <xf numFmtId="4" fontId="11" fillId="8" borderId="22" applyNumberFormat="0" applyProtection="0">
      <alignment horizontal="right" vertical="center"/>
    </xf>
    <xf numFmtId="4" fontId="11" fillId="12" borderId="22" applyNumberFormat="0" applyProtection="0">
      <alignment horizontal="right" vertical="center"/>
    </xf>
    <xf numFmtId="0" fontId="6" fillId="22" borderId="22"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6" fillId="7" borderId="22" applyNumberFormat="0" applyProtection="0">
      <alignment horizontal="left" vertical="center" indent="1"/>
    </xf>
    <xf numFmtId="0" fontId="6" fillId="22" borderId="22" applyNumberFormat="0" applyProtection="0">
      <alignment horizontal="left" vertical="center" indent="1"/>
    </xf>
    <xf numFmtId="0" fontId="6" fillId="7" borderId="22" applyNumberFormat="0" applyProtection="0">
      <alignment horizontal="left" vertical="center" indent="1"/>
    </xf>
    <xf numFmtId="4" fontId="13" fillId="23" borderId="22" applyNumberFormat="0" applyProtection="0">
      <alignmen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19" applyNumberFormat="0" applyProtection="0">
      <alignment horizontal="left" vertical="center" indent="1"/>
    </xf>
    <xf numFmtId="4" fontId="11" fillId="5" borderId="14" applyNumberFormat="0" applyProtection="0">
      <alignment vertical="center"/>
    </xf>
    <xf numFmtId="4" fontId="12" fillId="6" borderId="15" applyNumberFormat="0" applyProtection="0">
      <alignment vertical="center"/>
    </xf>
    <xf numFmtId="4" fontId="11" fillId="5" borderId="14" applyNumberFormat="0" applyProtection="0">
      <alignment horizontal="left" vertical="center" indent="1"/>
    </xf>
    <xf numFmtId="4" fontId="11" fillId="5" borderId="14" applyNumberFormat="0" applyProtection="0">
      <alignment horizontal="left" vertical="center" indent="1"/>
    </xf>
    <xf numFmtId="0" fontId="6" fillId="7" borderId="14" applyNumberFormat="0" applyProtection="0">
      <alignment horizontal="left" vertical="center" indent="1"/>
    </xf>
    <xf numFmtId="0" fontId="2" fillId="2" borderId="1" applyNumberFormat="0" applyFont="0" applyAlignment="0" applyProtection="0"/>
    <xf numFmtId="0" fontId="6" fillId="7" borderId="14" applyNumberFormat="0" applyProtection="0">
      <alignment horizontal="left" vertical="center" indent="1"/>
    </xf>
    <xf numFmtId="9" fontId="2" fillId="0" borderId="0" applyFont="0" applyFill="0" applyBorder="0" applyAlignment="0" applyProtection="0"/>
    <xf numFmtId="0" fontId="6" fillId="7" borderId="14" applyNumberFormat="0" applyProtection="0">
      <alignment horizontal="left" vertical="center" indent="1"/>
    </xf>
    <xf numFmtId="0" fontId="6" fillId="7" borderId="14" applyNumberFormat="0" applyProtection="0">
      <alignment horizontal="left" vertical="center" indent="1"/>
    </xf>
    <xf numFmtId="0" fontId="6" fillId="7" borderId="14" applyNumberFormat="0" applyProtection="0">
      <alignment horizontal="left" vertical="center" indent="1"/>
    </xf>
    <xf numFmtId="4" fontId="11" fillId="8" borderId="14" applyNumberFormat="0" applyProtection="0">
      <alignment horizontal="right" vertical="center"/>
    </xf>
    <xf numFmtId="4" fontId="11" fillId="9" borderId="14" applyNumberFormat="0" applyProtection="0">
      <alignment horizontal="right" vertical="center"/>
    </xf>
    <xf numFmtId="4" fontId="11" fillId="10" borderId="14" applyNumberFormat="0" applyProtection="0">
      <alignment horizontal="right" vertical="center"/>
    </xf>
    <xf numFmtId="4" fontId="11" fillId="11" borderId="14" applyNumberFormat="0" applyProtection="0">
      <alignment horizontal="right" vertical="center"/>
    </xf>
    <xf numFmtId="4" fontId="11" fillId="12" borderId="14" applyNumberFormat="0" applyProtection="0">
      <alignment horizontal="right" vertical="center"/>
    </xf>
    <xf numFmtId="4" fontId="11" fillId="13" borderId="14" applyNumberFormat="0" applyProtection="0">
      <alignment horizontal="right" vertical="center"/>
    </xf>
    <xf numFmtId="4" fontId="11" fillId="14" borderId="14" applyNumberFormat="0" applyProtection="0">
      <alignment horizontal="right" vertical="center"/>
    </xf>
    <xf numFmtId="4" fontId="11" fillId="15" borderId="14" applyNumberFormat="0" applyProtection="0">
      <alignment horizontal="right" vertical="center"/>
    </xf>
    <xf numFmtId="4" fontId="11" fillId="16" borderId="14" applyNumberFormat="0" applyProtection="0">
      <alignment horizontal="right" vertical="center"/>
    </xf>
    <xf numFmtId="4" fontId="12" fillId="17" borderId="14" applyNumberFormat="0" applyProtection="0">
      <alignment horizontal="left" vertical="center" indent="1"/>
    </xf>
    <xf numFmtId="4" fontId="11" fillId="18" borderId="16" applyNumberFormat="0" applyProtection="0">
      <alignment horizontal="left" vertical="center" indent="1"/>
    </xf>
    <xf numFmtId="4" fontId="11" fillId="13" borderId="22" applyNumberFormat="0" applyProtection="0">
      <alignment horizontal="right" vertical="center"/>
    </xf>
    <xf numFmtId="0" fontId="6" fillId="7" borderId="19" applyNumberFormat="0" applyProtection="0">
      <alignment horizontal="left" vertical="center" indent="1"/>
    </xf>
    <xf numFmtId="0" fontId="6" fillId="7" borderId="14" applyNumberFormat="0" applyProtection="0">
      <alignment horizontal="left" vertical="center" indent="1"/>
    </xf>
    <xf numFmtId="0" fontId="6" fillId="7" borderId="14" applyNumberFormat="0" applyProtection="0">
      <alignment horizontal="left" vertical="center" indent="1"/>
    </xf>
    <xf numFmtId="4" fontId="11" fillId="18" borderId="14" applyNumberFormat="0" applyProtection="0">
      <alignment horizontal="left" vertical="center" indent="1"/>
    </xf>
    <xf numFmtId="4" fontId="11" fillId="20" borderId="14" applyNumberFormat="0" applyProtection="0">
      <alignment horizontal="left" vertical="center" indent="1"/>
    </xf>
    <xf numFmtId="4" fontId="11" fillId="20" borderId="14" applyNumberFormat="0" applyProtection="0">
      <alignment horizontal="left" vertical="center" indent="1"/>
    </xf>
    <xf numFmtId="0" fontId="6" fillId="20" borderId="14" applyNumberFormat="0" applyProtection="0">
      <alignment horizontal="left" vertical="center" indent="1"/>
    </xf>
    <xf numFmtId="0" fontId="6" fillId="20" borderId="14" applyNumberFormat="0" applyProtection="0">
      <alignment horizontal="left" vertical="center" indent="1"/>
    </xf>
    <xf numFmtId="0" fontId="6" fillId="20" borderId="14" applyNumberFormat="0" applyProtection="0">
      <alignment horizontal="left" vertical="center" indent="1"/>
    </xf>
    <xf numFmtId="0" fontId="6" fillId="20" borderId="14" applyNumberFormat="0" applyProtection="0">
      <alignment horizontal="left" vertical="center" indent="1"/>
    </xf>
    <xf numFmtId="0" fontId="6" fillId="21" borderId="14" applyNumberFormat="0" applyProtection="0">
      <alignment horizontal="left" vertical="center" indent="1"/>
    </xf>
    <xf numFmtId="0" fontId="6" fillId="21" borderId="14" applyNumberFormat="0" applyProtection="0">
      <alignment horizontal="left" vertical="center" indent="1"/>
    </xf>
    <xf numFmtId="0" fontId="6" fillId="21" borderId="14" applyNumberFormat="0" applyProtection="0">
      <alignment horizontal="left" vertical="center" indent="1"/>
    </xf>
    <xf numFmtId="0" fontId="6" fillId="21" borderId="14" applyNumberFormat="0" applyProtection="0">
      <alignment horizontal="left" vertical="center" indent="1"/>
    </xf>
    <xf numFmtId="0" fontId="6" fillId="22" borderId="14" applyNumberFormat="0" applyProtection="0">
      <alignment horizontal="left" vertical="center" indent="1"/>
    </xf>
    <xf numFmtId="0" fontId="6" fillId="22" borderId="14" applyNumberFormat="0" applyProtection="0">
      <alignment horizontal="left" vertical="center" indent="1"/>
    </xf>
    <xf numFmtId="0" fontId="6" fillId="22" borderId="14" applyNumberFormat="0" applyProtection="0">
      <alignment horizontal="left" vertical="center" indent="1"/>
    </xf>
    <xf numFmtId="0" fontId="6" fillId="22" borderId="14" applyNumberFormat="0" applyProtection="0">
      <alignment horizontal="left" vertical="center" indent="1"/>
    </xf>
    <xf numFmtId="0" fontId="6" fillId="7" borderId="14" applyNumberFormat="0" applyProtection="0">
      <alignment horizontal="left" vertical="center" indent="1"/>
    </xf>
    <xf numFmtId="0" fontId="6" fillId="7" borderId="14" applyNumberFormat="0" applyProtection="0">
      <alignment horizontal="left" vertical="center" indent="1"/>
    </xf>
    <xf numFmtId="0" fontId="6" fillId="7" borderId="14" applyNumberFormat="0" applyProtection="0">
      <alignment horizontal="left" vertical="center" indent="1"/>
    </xf>
    <xf numFmtId="4" fontId="11" fillId="23" borderId="14" applyNumberFormat="0" applyProtection="0">
      <alignment vertical="center"/>
    </xf>
    <xf numFmtId="4" fontId="13" fillId="23" borderId="14" applyNumberFormat="0" applyProtection="0">
      <alignment vertical="center"/>
    </xf>
    <xf numFmtId="4" fontId="11" fillId="23" borderId="14" applyNumberFormat="0" applyProtection="0">
      <alignment horizontal="left" vertical="center" indent="1"/>
    </xf>
    <xf numFmtId="4" fontId="11" fillId="23" borderId="14" applyNumberFormat="0" applyProtection="0">
      <alignment horizontal="left" vertical="center" indent="1"/>
    </xf>
    <xf numFmtId="4" fontId="11" fillId="18" borderId="14" applyNumberFormat="0" applyProtection="0">
      <alignment horizontal="right" vertical="center"/>
    </xf>
    <xf numFmtId="4" fontId="13" fillId="18" borderId="14" applyNumberFormat="0" applyProtection="0">
      <alignment horizontal="right" vertical="center"/>
    </xf>
    <xf numFmtId="0" fontId="6" fillId="7" borderId="14" applyNumberFormat="0" applyProtection="0">
      <alignment horizontal="left" vertical="center" indent="1"/>
    </xf>
    <xf numFmtId="0" fontId="6" fillId="7" borderId="14" applyNumberFormat="0" applyProtection="0">
      <alignment horizontal="left" vertical="center" indent="1"/>
    </xf>
    <xf numFmtId="0" fontId="6" fillId="7" borderId="14" applyNumberFormat="0" applyProtection="0">
      <alignment horizontal="left" vertical="center" indent="1"/>
    </xf>
    <xf numFmtId="0" fontId="6" fillId="7" borderId="14" applyNumberFormat="0" applyProtection="0">
      <alignment horizontal="left" vertical="center" indent="1"/>
    </xf>
    <xf numFmtId="4" fontId="11" fillId="24" borderId="15" applyNumberFormat="0" applyProtection="0">
      <alignment horizontal="left" vertical="center"/>
    </xf>
    <xf numFmtId="0" fontId="6" fillId="7" borderId="14" applyNumberFormat="0" applyProtection="0">
      <alignment horizontal="left" vertical="center" indent="1"/>
    </xf>
    <xf numFmtId="0" fontId="6" fillId="7" borderId="14" applyNumberFormat="0" applyProtection="0">
      <alignment horizontal="left" vertical="center" indent="1"/>
    </xf>
    <xf numFmtId="0" fontId="6" fillId="7" borderId="14" applyNumberFormat="0" applyProtection="0">
      <alignment horizontal="left" vertical="center" indent="1"/>
    </xf>
    <xf numFmtId="0" fontId="6" fillId="7" borderId="14" applyNumberFormat="0" applyProtection="0">
      <alignment horizontal="left" vertical="center" indent="1"/>
    </xf>
    <xf numFmtId="0" fontId="6" fillId="7" borderId="14" applyNumberFormat="0" applyProtection="0">
      <alignment horizontal="left" vertical="center" indent="1"/>
    </xf>
    <xf numFmtId="0" fontId="6" fillId="7" borderId="14" applyNumberFormat="0" applyProtection="0">
      <alignment horizontal="left" vertical="center" indent="1"/>
    </xf>
    <xf numFmtId="4" fontId="16" fillId="18" borderId="14" applyNumberFormat="0" applyProtection="0">
      <alignment horizontal="right" vertical="center"/>
    </xf>
    <xf numFmtId="0" fontId="6" fillId="7" borderId="19" applyNumberFormat="0" applyProtection="0">
      <alignment horizontal="left" vertical="center" indent="1"/>
    </xf>
    <xf numFmtId="0" fontId="6" fillId="7" borderId="14" applyNumberFormat="0" applyProtection="0">
      <alignment horizontal="left" vertical="center" indent="1"/>
    </xf>
    <xf numFmtId="4" fontId="13" fillId="5" borderId="19" applyNumberFormat="0" applyProtection="0">
      <alignment vertical="center"/>
    </xf>
    <xf numFmtId="0" fontId="6" fillId="7" borderId="14" applyNumberFormat="0" applyProtection="0">
      <alignment horizontal="left" vertical="center" indent="1"/>
    </xf>
    <xf numFmtId="4" fontId="11" fillId="23" borderId="19" applyNumberFormat="0" applyProtection="0">
      <alignment vertical="center"/>
    </xf>
    <xf numFmtId="4" fontId="13" fillId="5" borderId="14" applyNumberFormat="0" applyProtection="0">
      <alignment vertical="center"/>
    </xf>
    <xf numFmtId="4" fontId="11" fillId="10" borderId="22" applyNumberFormat="0" applyProtection="0">
      <alignment horizontal="right" vertical="center"/>
    </xf>
    <xf numFmtId="0" fontId="6" fillId="7" borderId="14" applyNumberFormat="0" applyProtection="0">
      <alignment horizontal="left" vertical="center" indent="1"/>
    </xf>
    <xf numFmtId="0" fontId="6" fillId="7" borderId="14" applyNumberFormat="0" applyProtection="0">
      <alignment horizontal="left" vertical="center" indent="1"/>
    </xf>
    <xf numFmtId="0" fontId="2" fillId="0" borderId="0"/>
    <xf numFmtId="0" fontId="2" fillId="2" borderId="1" applyNumberFormat="0" applyFont="0" applyAlignment="0" applyProtection="0"/>
    <xf numFmtId="9" fontId="2" fillId="0" borderId="0" applyFont="0" applyFill="0" applyBorder="0" applyAlignment="0" applyProtection="0"/>
    <xf numFmtId="4" fontId="11" fillId="9" borderId="19" applyNumberFormat="0" applyProtection="0">
      <alignment horizontal="right" vertical="center"/>
    </xf>
    <xf numFmtId="4" fontId="11" fillId="18" borderId="14" applyNumberFormat="0" applyProtection="0">
      <alignment horizontal="left" vertical="center" indent="1"/>
    </xf>
    <xf numFmtId="4" fontId="11" fillId="8" borderId="19" applyNumberFormat="0" applyProtection="0">
      <alignment horizontal="right" vertical="center"/>
    </xf>
    <xf numFmtId="4" fontId="11" fillId="18" borderId="16" applyNumberFormat="0" applyProtection="0">
      <alignment horizontal="left" vertical="center" indent="1"/>
    </xf>
    <xf numFmtId="0" fontId="6" fillId="22" borderId="22" applyNumberFormat="0" applyProtection="0">
      <alignment horizontal="left" vertical="center" indent="1"/>
    </xf>
    <xf numFmtId="4" fontId="11" fillId="5" borderId="22" applyNumberFormat="0" applyProtection="0">
      <alignment vertical="center"/>
    </xf>
    <xf numFmtId="4" fontId="13" fillId="5" borderId="22" applyNumberFormat="0" applyProtection="0">
      <alignment vertical="center"/>
    </xf>
    <xf numFmtId="4" fontId="11" fillId="5" borderId="22" applyNumberFormat="0" applyProtection="0">
      <alignment horizontal="left" vertical="center" indent="1"/>
    </xf>
    <xf numFmtId="4" fontId="11" fillId="5"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15" borderId="22" applyNumberFormat="0" applyProtection="0">
      <alignment horizontal="right" vertical="center"/>
    </xf>
    <xf numFmtId="4" fontId="11" fillId="16" borderId="22" applyNumberFormat="0" applyProtection="0">
      <alignment horizontal="right" vertical="center"/>
    </xf>
    <xf numFmtId="4" fontId="12" fillId="17" borderId="22" applyNumberFormat="0" applyProtection="0">
      <alignment horizontal="left" vertical="center" indent="1"/>
    </xf>
    <xf numFmtId="0" fontId="6" fillId="7" borderId="22" applyNumberFormat="0" applyProtection="0">
      <alignment horizontal="left" vertical="center" indent="1"/>
    </xf>
    <xf numFmtId="4" fontId="11" fillId="20" borderId="22" applyNumberFormat="0" applyProtection="0">
      <alignment horizontal="left" vertical="center" indent="1"/>
    </xf>
    <xf numFmtId="4" fontId="11" fillId="20" borderId="22" applyNumberFormat="0" applyProtection="0">
      <alignment horizontal="left" vertical="center" indent="1"/>
    </xf>
    <xf numFmtId="0" fontId="6" fillId="20" borderId="22" applyNumberFormat="0" applyProtection="0">
      <alignment horizontal="left" vertical="center" indent="1"/>
    </xf>
    <xf numFmtId="0" fontId="6" fillId="20" borderId="22" applyNumberFormat="0" applyProtection="0">
      <alignment horizontal="left" vertical="center" indent="1"/>
    </xf>
    <xf numFmtId="0" fontId="6" fillId="20" borderId="22" applyNumberFormat="0" applyProtection="0">
      <alignment horizontal="left" vertical="center" indent="1"/>
    </xf>
    <xf numFmtId="0" fontId="6" fillId="20" borderId="22" applyNumberFormat="0" applyProtection="0">
      <alignment horizontal="left" vertical="center" indent="1"/>
    </xf>
    <xf numFmtId="0" fontId="6" fillId="21" borderId="22" applyNumberFormat="0" applyProtection="0">
      <alignment horizontal="left" vertical="center" indent="1"/>
    </xf>
    <xf numFmtId="0" fontId="6" fillId="21" borderId="22" applyNumberFormat="0" applyProtection="0">
      <alignment horizontal="left" vertical="center" indent="1"/>
    </xf>
    <xf numFmtId="0" fontId="6" fillId="21" borderId="22" applyNumberFormat="0" applyProtection="0">
      <alignment horizontal="left" vertical="center" indent="1"/>
    </xf>
    <xf numFmtId="0" fontId="6" fillId="21" borderId="22" applyNumberFormat="0" applyProtection="0">
      <alignment horizontal="left" vertical="center" indent="1"/>
    </xf>
    <xf numFmtId="0" fontId="6" fillId="22" borderId="22" applyNumberFormat="0" applyProtection="0">
      <alignment horizontal="left" vertical="center" indent="1"/>
    </xf>
    <xf numFmtId="0" fontId="6" fillId="7" borderId="22" applyNumberFormat="0" applyProtection="0">
      <alignment horizontal="left" vertical="center" indent="1"/>
    </xf>
    <xf numFmtId="0" fontId="6" fillId="7" borderId="19" applyNumberFormat="0" applyProtection="0">
      <alignment horizontal="left" vertical="center" indent="1"/>
    </xf>
    <xf numFmtId="0" fontId="6" fillId="7" borderId="19" applyNumberFormat="0" applyProtection="0">
      <alignment horizontal="left" vertical="center" indent="1"/>
    </xf>
    <xf numFmtId="0" fontId="6" fillId="7" borderId="19" applyNumberFormat="0" applyProtection="0">
      <alignment horizontal="left" vertical="center" indent="1"/>
    </xf>
    <xf numFmtId="0" fontId="6" fillId="7" borderId="19" applyNumberFormat="0" applyProtection="0">
      <alignment horizontal="left" vertical="center" indent="1"/>
    </xf>
    <xf numFmtId="0" fontId="6" fillId="7" borderId="19" applyNumberFormat="0" applyProtection="0">
      <alignment horizontal="left" vertical="center" indent="1"/>
    </xf>
    <xf numFmtId="0" fontId="6" fillId="7" borderId="19" applyNumberFormat="0" applyProtection="0">
      <alignment horizontal="left" vertical="center" indent="1"/>
    </xf>
    <xf numFmtId="0" fontId="6" fillId="7" borderId="19" applyNumberFormat="0" applyProtection="0">
      <alignment horizontal="left" vertical="center" indent="1"/>
    </xf>
    <xf numFmtId="0" fontId="6" fillId="7" borderId="22" applyNumberFormat="0" applyProtection="0">
      <alignment horizontal="left" vertical="center" indent="1"/>
    </xf>
    <xf numFmtId="4" fontId="11" fillId="18" borderId="22" applyNumberFormat="0" applyProtection="0">
      <alignment horizontal="left" vertical="center" indent="1"/>
    </xf>
    <xf numFmtId="0" fontId="6" fillId="21" borderId="19" applyNumberFormat="0" applyProtection="0">
      <alignment horizontal="left" vertical="center" indent="1"/>
    </xf>
    <xf numFmtId="4" fontId="11" fillId="23" borderId="22" applyNumberFormat="0" applyProtection="0">
      <alignment vertical="center"/>
    </xf>
    <xf numFmtId="0" fontId="6" fillId="7" borderId="22" applyNumberFormat="0" applyProtection="0">
      <alignment horizontal="left" vertical="center" indent="1"/>
    </xf>
    <xf numFmtId="4" fontId="13" fillId="18" borderId="22" applyNumberFormat="0" applyProtection="0">
      <alignment horizontal="right" vertical="center"/>
    </xf>
    <xf numFmtId="4" fontId="11" fillId="23"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18" borderId="22" applyNumberFormat="0" applyProtection="0">
      <alignment horizontal="righ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23" borderId="22" applyNumberFormat="0" applyProtection="0">
      <alignment horizontal="left" vertical="center" indent="1"/>
    </xf>
    <xf numFmtId="4" fontId="11" fillId="20" borderId="19" applyNumberFormat="0" applyProtection="0">
      <alignment horizontal="left" vertical="center" indent="1"/>
    </xf>
    <xf numFmtId="0" fontId="2" fillId="2" borderId="1" applyNumberFormat="0" applyFont="0" applyAlignment="0" applyProtection="0"/>
    <xf numFmtId="0" fontId="2" fillId="2" borderId="1"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4" fontId="12" fillId="17" borderId="19" applyNumberFormat="0" applyProtection="0">
      <alignment horizontal="left" vertical="center" indent="1"/>
    </xf>
    <xf numFmtId="0" fontId="2" fillId="2" borderId="1"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4" fontId="11" fillId="15" borderId="19" applyNumberFormat="0" applyProtection="0">
      <alignment horizontal="right" vertical="center"/>
    </xf>
    <xf numFmtId="0" fontId="2" fillId="2" borderId="1"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6" fillId="20" borderId="19" applyNumberFormat="0" applyProtection="0">
      <alignment horizontal="left" vertical="center" indent="1"/>
    </xf>
    <xf numFmtId="4" fontId="11" fillId="5" borderId="19" applyNumberFormat="0" applyProtection="0">
      <alignment vertical="center"/>
    </xf>
    <xf numFmtId="4" fontId="12" fillId="6" borderId="17" applyNumberFormat="0" applyProtection="0">
      <alignment vertical="center"/>
    </xf>
    <xf numFmtId="4" fontId="11" fillId="18" borderId="18" applyNumberFormat="0" applyProtection="0">
      <alignment horizontal="left" vertical="center" indent="1"/>
    </xf>
    <xf numFmtId="4" fontId="11" fillId="18" borderId="18" applyNumberFormat="0" applyProtection="0">
      <alignment horizontal="left" vertical="center" indent="1"/>
    </xf>
    <xf numFmtId="4" fontId="11" fillId="24" borderId="17" applyNumberFormat="0" applyProtection="0">
      <alignment horizontal="left" vertical="center"/>
    </xf>
    <xf numFmtId="4" fontId="11" fillId="20" borderId="19" applyNumberFormat="0" applyProtection="0">
      <alignment horizontal="left" vertical="center" indent="1"/>
    </xf>
    <xf numFmtId="0" fontId="2" fillId="2" borderId="1" applyNumberFormat="0" applyFont="0" applyAlignment="0" applyProtection="0"/>
    <xf numFmtId="0" fontId="2" fillId="2" borderId="1"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4" fontId="11" fillId="16" borderId="19" applyNumberFormat="0" applyProtection="0">
      <alignment horizontal="right" vertical="center"/>
    </xf>
    <xf numFmtId="0" fontId="2" fillId="2" borderId="1"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6" fillId="18" borderId="22" applyNumberFormat="0" applyProtection="0">
      <alignment horizontal="righ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18" borderId="22" applyNumberFormat="0" applyProtection="0">
      <alignment horizontal="left" vertical="center" indent="1"/>
    </xf>
    <xf numFmtId="4" fontId="11" fillId="14" borderId="22" applyNumberFormat="0" applyProtection="0">
      <alignment horizontal="right" vertical="center"/>
    </xf>
    <xf numFmtId="4" fontId="12" fillId="6" borderId="20" applyNumberFormat="0" applyProtection="0">
      <alignment vertical="center"/>
    </xf>
    <xf numFmtId="4" fontId="11" fillId="18" borderId="21" applyNumberFormat="0" applyProtection="0">
      <alignment horizontal="left" vertical="center" indent="1"/>
    </xf>
    <xf numFmtId="4" fontId="11" fillId="18" borderId="21" applyNumberFormat="0" applyProtection="0">
      <alignment horizontal="left" vertical="center" indent="1"/>
    </xf>
    <xf numFmtId="4" fontId="11" fillId="24" borderId="20" applyNumberFormat="0" applyProtection="0">
      <alignment horizontal="lef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2" borderId="1" applyNumberFormat="0" applyFont="0" applyAlignment="0" applyProtection="0"/>
    <xf numFmtId="9" fontId="2" fillId="0" borderId="0" applyFont="0" applyFill="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5" borderId="22" applyNumberFormat="0" applyProtection="0">
      <alignment horizontal="left" vertical="center" indent="1"/>
    </xf>
    <xf numFmtId="4" fontId="11" fillId="5"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10" borderId="22" applyNumberFormat="0" applyProtection="0">
      <alignment horizontal="right" vertical="center"/>
    </xf>
    <xf numFmtId="4" fontId="11" fillId="11" borderId="22" applyNumberFormat="0" applyProtection="0">
      <alignment horizontal="right" vertical="center"/>
    </xf>
    <xf numFmtId="4" fontId="11" fillId="12" borderId="22" applyNumberFormat="0" applyProtection="0">
      <alignment horizontal="right" vertical="center"/>
    </xf>
    <xf numFmtId="4" fontId="11" fillId="13" borderId="22" applyNumberFormat="0" applyProtection="0">
      <alignment horizontal="right" vertical="center"/>
    </xf>
    <xf numFmtId="4" fontId="11" fillId="14" borderId="22" applyNumberFormat="0" applyProtection="0">
      <alignment horizontal="right" vertical="center"/>
    </xf>
    <xf numFmtId="0" fontId="6" fillId="7" borderId="22" applyNumberFormat="0" applyProtection="0">
      <alignment horizontal="left" vertical="center" indent="1"/>
    </xf>
    <xf numFmtId="4" fontId="11" fillId="18" borderId="22" applyNumberFormat="0" applyProtection="0">
      <alignment horizontal="left" vertical="center" indent="1"/>
    </xf>
    <xf numFmtId="4" fontId="11" fillId="18" borderId="22" applyNumberFormat="0" applyProtection="0">
      <alignment horizontal="left" vertical="center" indent="1"/>
    </xf>
    <xf numFmtId="0" fontId="6" fillId="20" borderId="22" applyNumberFormat="0" applyProtection="0">
      <alignment horizontal="left" vertical="center" indent="1"/>
    </xf>
    <xf numFmtId="0" fontId="6" fillId="20" borderId="22" applyNumberFormat="0" applyProtection="0">
      <alignment horizontal="left" vertical="center" indent="1"/>
    </xf>
    <xf numFmtId="0" fontId="6" fillId="20" borderId="22" applyNumberFormat="0" applyProtection="0">
      <alignment horizontal="left" vertical="center" indent="1"/>
    </xf>
    <xf numFmtId="0" fontId="6" fillId="21" borderId="22" applyNumberFormat="0" applyProtection="0">
      <alignment horizontal="left" vertical="center" indent="1"/>
    </xf>
    <xf numFmtId="0" fontId="6" fillId="21" borderId="22" applyNumberFormat="0" applyProtection="0">
      <alignment horizontal="left" vertical="center" indent="1"/>
    </xf>
    <xf numFmtId="0" fontId="6" fillId="21" borderId="22" applyNumberFormat="0" applyProtection="0">
      <alignment horizontal="left" vertical="center" indent="1"/>
    </xf>
    <xf numFmtId="0" fontId="6" fillId="22" borderId="22" applyNumberFormat="0" applyProtection="0">
      <alignment horizontal="left" vertical="center" indent="1"/>
    </xf>
    <xf numFmtId="0" fontId="6" fillId="22" borderId="22" applyNumberFormat="0" applyProtection="0">
      <alignment horizontal="left" vertical="center" indent="1"/>
    </xf>
    <xf numFmtId="0" fontId="6" fillId="22" borderId="22" applyNumberFormat="0" applyProtection="0">
      <alignment horizontal="left" vertical="center" indent="1"/>
    </xf>
    <xf numFmtId="0" fontId="6" fillId="22"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3" fillId="23" borderId="22" applyNumberFormat="0" applyProtection="0">
      <alignment vertical="center"/>
    </xf>
    <xf numFmtId="4" fontId="11" fillId="23" borderId="22" applyNumberFormat="0" applyProtection="0">
      <alignment horizontal="left" vertical="center" indent="1"/>
    </xf>
    <xf numFmtId="4" fontId="11" fillId="23" borderId="22" applyNumberFormat="0" applyProtection="0">
      <alignment horizontal="left" vertical="center" indent="1"/>
    </xf>
    <xf numFmtId="4" fontId="11" fillId="18" borderId="22" applyNumberFormat="0" applyProtection="0">
      <alignment horizontal="right" vertical="center"/>
    </xf>
    <xf numFmtId="4" fontId="13" fillId="18" borderId="22" applyNumberFormat="0" applyProtection="0">
      <alignment horizontal="righ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2" fillId="0" borderId="0"/>
    <xf numFmtId="4" fontId="16" fillId="18" borderId="22" applyNumberFormat="0" applyProtection="0">
      <alignment horizontal="right" vertical="center"/>
    </xf>
    <xf numFmtId="0" fontId="2" fillId="0" borderId="0"/>
    <xf numFmtId="0" fontId="2" fillId="0" borderId="0"/>
    <xf numFmtId="0" fontId="6" fillId="7" borderId="22" applyNumberFormat="0" applyProtection="0">
      <alignment horizontal="left" vertical="center" indent="1"/>
    </xf>
    <xf numFmtId="4" fontId="11" fillId="5" borderId="22" applyNumberFormat="0" applyProtection="0">
      <alignment vertical="center"/>
    </xf>
    <xf numFmtId="4" fontId="12" fillId="6" borderId="20" applyNumberFormat="0" applyProtection="0">
      <alignment vertical="center"/>
    </xf>
    <xf numFmtId="4" fontId="11" fillId="5" borderId="22" applyNumberFormat="0" applyProtection="0">
      <alignment horizontal="left" vertical="center" indent="1"/>
    </xf>
    <xf numFmtId="4" fontId="11" fillId="5"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8" borderId="22" applyNumberFormat="0" applyProtection="0">
      <alignment horizontal="right" vertical="center"/>
    </xf>
    <xf numFmtId="4" fontId="11" fillId="9" borderId="22" applyNumberFormat="0" applyProtection="0">
      <alignment horizontal="right" vertical="center"/>
    </xf>
    <xf numFmtId="4" fontId="11" fillId="10" borderId="22" applyNumberFormat="0" applyProtection="0">
      <alignment horizontal="right" vertical="center"/>
    </xf>
    <xf numFmtId="4" fontId="11" fillId="11" borderId="22" applyNumberFormat="0" applyProtection="0">
      <alignment horizontal="right" vertical="center"/>
    </xf>
    <xf numFmtId="4" fontId="11" fillId="12" borderId="22" applyNumberFormat="0" applyProtection="0">
      <alignment horizontal="right" vertical="center"/>
    </xf>
    <xf numFmtId="4" fontId="11" fillId="13" borderId="22" applyNumberFormat="0" applyProtection="0">
      <alignment horizontal="right" vertical="center"/>
    </xf>
    <xf numFmtId="4" fontId="11" fillId="14" borderId="22" applyNumberFormat="0" applyProtection="0">
      <alignment horizontal="right" vertical="center"/>
    </xf>
    <xf numFmtId="4" fontId="11" fillId="15" borderId="22" applyNumberFormat="0" applyProtection="0">
      <alignment horizontal="right" vertical="center"/>
    </xf>
    <xf numFmtId="4" fontId="11" fillId="16" borderId="22" applyNumberFormat="0" applyProtection="0">
      <alignment horizontal="right" vertical="center"/>
    </xf>
    <xf numFmtId="4" fontId="12" fillId="17" borderId="22" applyNumberFormat="0" applyProtection="0">
      <alignment horizontal="left" vertical="center" indent="1"/>
    </xf>
    <xf numFmtId="4" fontId="11" fillId="18" borderId="21"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18" borderId="22" applyNumberFormat="0" applyProtection="0">
      <alignment horizontal="left" vertical="center" indent="1"/>
    </xf>
    <xf numFmtId="4" fontId="11" fillId="20" borderId="22" applyNumberFormat="0" applyProtection="0">
      <alignment horizontal="left" vertical="center" indent="1"/>
    </xf>
    <xf numFmtId="4" fontId="11" fillId="20" borderId="22" applyNumberFormat="0" applyProtection="0">
      <alignment horizontal="left" vertical="center" indent="1"/>
    </xf>
    <xf numFmtId="0" fontId="6" fillId="20" borderId="22" applyNumberFormat="0" applyProtection="0">
      <alignment horizontal="left" vertical="center" indent="1"/>
    </xf>
    <xf numFmtId="0" fontId="6" fillId="20" borderId="22" applyNumberFormat="0" applyProtection="0">
      <alignment horizontal="left" vertical="center" indent="1"/>
    </xf>
    <xf numFmtId="0" fontId="6" fillId="20" borderId="22" applyNumberFormat="0" applyProtection="0">
      <alignment horizontal="left" vertical="center" indent="1"/>
    </xf>
    <xf numFmtId="0" fontId="6" fillId="20" borderId="22" applyNumberFormat="0" applyProtection="0">
      <alignment horizontal="left" vertical="center" indent="1"/>
    </xf>
    <xf numFmtId="0" fontId="6" fillId="21" borderId="22" applyNumberFormat="0" applyProtection="0">
      <alignment horizontal="left" vertical="center" indent="1"/>
    </xf>
    <xf numFmtId="0" fontId="6" fillId="21" borderId="22" applyNumberFormat="0" applyProtection="0">
      <alignment horizontal="left" vertical="center" indent="1"/>
    </xf>
    <xf numFmtId="0" fontId="6" fillId="21" borderId="22" applyNumberFormat="0" applyProtection="0">
      <alignment horizontal="left" vertical="center" indent="1"/>
    </xf>
    <xf numFmtId="0" fontId="6" fillId="21" borderId="22" applyNumberFormat="0" applyProtection="0">
      <alignment horizontal="left" vertical="center" indent="1"/>
    </xf>
    <xf numFmtId="0" fontId="6" fillId="22" borderId="22" applyNumberFormat="0" applyProtection="0">
      <alignment horizontal="left" vertical="center" indent="1"/>
    </xf>
    <xf numFmtId="0" fontId="6" fillId="22" borderId="22" applyNumberFormat="0" applyProtection="0">
      <alignment horizontal="left" vertical="center" indent="1"/>
    </xf>
    <xf numFmtId="0" fontId="6" fillId="22" borderId="22" applyNumberFormat="0" applyProtection="0">
      <alignment horizontal="left" vertical="center" indent="1"/>
    </xf>
    <xf numFmtId="0" fontId="6" fillId="22"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23" borderId="22" applyNumberFormat="0" applyProtection="0">
      <alignment vertical="center"/>
    </xf>
    <xf numFmtId="4" fontId="13" fillId="23" borderId="22" applyNumberFormat="0" applyProtection="0">
      <alignment vertical="center"/>
    </xf>
    <xf numFmtId="4" fontId="11" fillId="23" borderId="22" applyNumberFormat="0" applyProtection="0">
      <alignment horizontal="left" vertical="center" indent="1"/>
    </xf>
    <xf numFmtId="4" fontId="11" fillId="23" borderId="22" applyNumberFormat="0" applyProtection="0">
      <alignment horizontal="left" vertical="center" indent="1"/>
    </xf>
    <xf numFmtId="4" fontId="11" fillId="18" borderId="22" applyNumberFormat="0" applyProtection="0">
      <alignment horizontal="right" vertical="center"/>
    </xf>
    <xf numFmtId="4" fontId="13" fillId="18" borderId="22" applyNumberFormat="0" applyProtection="0">
      <alignment horizontal="righ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24" borderId="20" applyNumberFormat="0" applyProtection="0">
      <alignment horizontal="lef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6" fillId="18" borderId="22" applyNumberFormat="0" applyProtection="0">
      <alignment horizontal="righ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4" fontId="13" fillId="5" borderId="22" applyNumberFormat="0" applyProtection="0">
      <alignment vertical="center"/>
    </xf>
    <xf numFmtId="0" fontId="6" fillId="7" borderId="22" applyNumberFormat="0" applyProtection="0">
      <alignment horizontal="left" vertical="center" indent="1"/>
    </xf>
    <xf numFmtId="4" fontId="11" fillId="23" borderId="22" applyNumberFormat="0" applyProtection="0">
      <alignment vertical="center"/>
    </xf>
    <xf numFmtId="4" fontId="13" fillId="5" borderId="22" applyNumberFormat="0" applyProtection="0">
      <alignmen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0" fontId="2" fillId="0" borderId="0"/>
    <xf numFmtId="0" fontId="2" fillId="2" borderId="1" applyNumberFormat="0" applyFont="0" applyAlignment="0" applyProtection="0"/>
    <xf numFmtId="9" fontId="2" fillId="0" borderId="0" applyFont="0" applyFill="0" applyBorder="0" applyAlignment="0" applyProtection="0"/>
    <xf numFmtId="4" fontId="11" fillId="9" borderId="22" applyNumberFormat="0" applyProtection="0">
      <alignment horizontal="right" vertical="center"/>
    </xf>
    <xf numFmtId="4" fontId="11" fillId="18" borderId="22" applyNumberFormat="0" applyProtection="0">
      <alignment horizontal="left" vertical="center" indent="1"/>
    </xf>
    <xf numFmtId="4" fontId="11" fillId="8" borderId="22" applyNumberFormat="0" applyProtection="0">
      <alignment horizontal="right" vertical="center"/>
    </xf>
    <xf numFmtId="4" fontId="11" fillId="18" borderId="21"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21" borderId="22" applyNumberFormat="0" applyProtection="0">
      <alignment horizontal="left" vertical="center" indent="1"/>
    </xf>
    <xf numFmtId="4" fontId="11" fillId="20" borderId="22" applyNumberFormat="0" applyProtection="0">
      <alignment horizontal="left" vertical="center" indent="1"/>
    </xf>
    <xf numFmtId="0" fontId="2" fillId="2" borderId="1" applyNumberFormat="0" applyFont="0" applyAlignment="0" applyProtection="0"/>
    <xf numFmtId="0" fontId="2" fillId="2" borderId="1"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4" fontId="12" fillId="17" borderId="22" applyNumberFormat="0" applyProtection="0">
      <alignment horizontal="left" vertical="center" indent="1"/>
    </xf>
    <xf numFmtId="0" fontId="2" fillId="2" borderId="1"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4" fontId="11" fillId="15" borderId="22" applyNumberFormat="0" applyProtection="0">
      <alignment horizontal="right" vertical="center"/>
    </xf>
    <xf numFmtId="0" fontId="2" fillId="2" borderId="1"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6" fillId="20" borderId="22" applyNumberFormat="0" applyProtection="0">
      <alignment horizontal="left" vertical="center" indent="1"/>
    </xf>
    <xf numFmtId="4" fontId="11" fillId="5" borderId="22" applyNumberFormat="0" applyProtection="0">
      <alignment vertical="center"/>
    </xf>
    <xf numFmtId="4" fontId="12" fillId="6" borderId="20" applyNumberFormat="0" applyProtection="0">
      <alignment vertical="center"/>
    </xf>
    <xf numFmtId="4" fontId="11" fillId="18" borderId="21" applyNumberFormat="0" applyProtection="0">
      <alignment horizontal="left" vertical="center" indent="1"/>
    </xf>
    <xf numFmtId="4" fontId="11" fillId="18" borderId="21" applyNumberFormat="0" applyProtection="0">
      <alignment horizontal="left" vertical="center" indent="1"/>
    </xf>
    <xf numFmtId="4" fontId="11" fillId="24" borderId="20" applyNumberFormat="0" applyProtection="0">
      <alignment horizontal="left" vertical="center"/>
    </xf>
    <xf numFmtId="4" fontId="11" fillId="20" borderId="22" applyNumberFormat="0" applyProtection="0">
      <alignment horizontal="left" vertical="center" indent="1"/>
    </xf>
    <xf numFmtId="0" fontId="2" fillId="2" borderId="1" applyNumberFormat="0" applyFont="0" applyAlignment="0" applyProtection="0"/>
    <xf numFmtId="0" fontId="2" fillId="2" borderId="1"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4" fontId="11" fillId="16" borderId="22" applyNumberFormat="0" applyProtection="0">
      <alignment horizontal="right" vertical="center"/>
    </xf>
    <xf numFmtId="0" fontId="2" fillId="2" borderId="1"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6" fillId="7" borderId="22" applyNumberFormat="0" applyProtection="0">
      <alignment horizontal="left" vertical="center" indent="1"/>
    </xf>
    <xf numFmtId="0" fontId="6" fillId="21" borderId="22" applyNumberFormat="0" applyProtection="0">
      <alignment horizontal="left" vertical="center" indent="1"/>
    </xf>
    <xf numFmtId="4" fontId="11" fillId="12" borderId="22" applyNumberFormat="0" applyProtection="0">
      <alignment horizontal="right" vertical="center"/>
    </xf>
    <xf numFmtId="0" fontId="6" fillId="7" borderId="22" applyNumberFormat="0" applyProtection="0">
      <alignment horizontal="left" vertical="center" indent="1"/>
    </xf>
    <xf numFmtId="4" fontId="11" fillId="20" borderId="22" applyNumberFormat="0" applyProtection="0">
      <alignment horizontal="left" vertical="center" indent="1"/>
    </xf>
    <xf numFmtId="0" fontId="6" fillId="7" borderId="22" applyNumberFormat="0" applyProtection="0">
      <alignment horizontal="left" vertical="center" indent="1"/>
    </xf>
    <xf numFmtId="4" fontId="11" fillId="11" borderId="22" applyNumberFormat="0" applyProtection="0">
      <alignment horizontal="right" vertical="center"/>
    </xf>
    <xf numFmtId="4" fontId="11" fillId="5" borderId="22" applyNumberFormat="0" applyProtection="0">
      <alignment horizontal="left" vertical="center" indent="1"/>
    </xf>
    <xf numFmtId="4" fontId="11" fillId="18" borderId="22" applyNumberFormat="0" applyProtection="0">
      <alignment horizontal="right" vertical="center"/>
    </xf>
    <xf numFmtId="4" fontId="11" fillId="10" borderId="22" applyNumberFormat="0" applyProtection="0">
      <alignment horizontal="right" vertical="center"/>
    </xf>
    <xf numFmtId="4" fontId="11" fillId="5" borderId="22" applyNumberFormat="0" applyProtection="0">
      <alignment horizontal="left" vertical="center" indent="1"/>
    </xf>
    <xf numFmtId="4" fontId="11" fillId="12" borderId="22" applyNumberFormat="0" applyProtection="0">
      <alignment horizontal="righ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21"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5" borderId="22" applyNumberFormat="0" applyProtection="0">
      <alignment horizontal="left" vertical="center" indent="1"/>
    </xf>
    <xf numFmtId="4" fontId="11" fillId="18"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5" borderId="22" applyNumberFormat="0" applyProtection="0">
      <alignment horizontal="left" vertical="center" indent="1"/>
    </xf>
    <xf numFmtId="4" fontId="11" fillId="5"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10" borderId="22" applyNumberFormat="0" applyProtection="0">
      <alignment horizontal="right" vertical="center"/>
    </xf>
    <xf numFmtId="4" fontId="11" fillId="11" borderId="22" applyNumberFormat="0" applyProtection="0">
      <alignment horizontal="right" vertical="center"/>
    </xf>
    <xf numFmtId="4" fontId="11" fillId="12" borderId="22" applyNumberFormat="0" applyProtection="0">
      <alignment horizontal="right" vertical="center"/>
    </xf>
    <xf numFmtId="4" fontId="11" fillId="13" borderId="22" applyNumberFormat="0" applyProtection="0">
      <alignment horizontal="right" vertical="center"/>
    </xf>
    <xf numFmtId="4" fontId="11" fillId="14" borderId="22" applyNumberFormat="0" applyProtection="0">
      <alignment horizontal="right" vertical="center"/>
    </xf>
    <xf numFmtId="0" fontId="6" fillId="7" borderId="22" applyNumberFormat="0" applyProtection="0">
      <alignment horizontal="left" vertical="center" indent="1"/>
    </xf>
    <xf numFmtId="4" fontId="11" fillId="18" borderId="22" applyNumberFormat="0" applyProtection="0">
      <alignment horizontal="left" vertical="center" indent="1"/>
    </xf>
    <xf numFmtId="4" fontId="11" fillId="18" borderId="22" applyNumberFormat="0" applyProtection="0">
      <alignment horizontal="left" vertical="center" indent="1"/>
    </xf>
    <xf numFmtId="0" fontId="6" fillId="20" borderId="22" applyNumberFormat="0" applyProtection="0">
      <alignment horizontal="left" vertical="center" indent="1"/>
    </xf>
    <xf numFmtId="0" fontId="6" fillId="20" borderId="22" applyNumberFormat="0" applyProtection="0">
      <alignment horizontal="left" vertical="center" indent="1"/>
    </xf>
    <xf numFmtId="0" fontId="6" fillId="20" borderId="22" applyNumberFormat="0" applyProtection="0">
      <alignment horizontal="left" vertical="center" indent="1"/>
    </xf>
    <xf numFmtId="0" fontId="6" fillId="21" borderId="22" applyNumberFormat="0" applyProtection="0">
      <alignment horizontal="left" vertical="center" indent="1"/>
    </xf>
    <xf numFmtId="0" fontId="6" fillId="21" borderId="22" applyNumberFormat="0" applyProtection="0">
      <alignment horizontal="left" vertical="center" indent="1"/>
    </xf>
    <xf numFmtId="0" fontId="6" fillId="21" borderId="22" applyNumberFormat="0" applyProtection="0">
      <alignment horizontal="left" vertical="center" indent="1"/>
    </xf>
    <xf numFmtId="0" fontId="6" fillId="22" borderId="22" applyNumberFormat="0" applyProtection="0">
      <alignment horizontal="left" vertical="center" indent="1"/>
    </xf>
    <xf numFmtId="0" fontId="6" fillId="22" borderId="22" applyNumberFormat="0" applyProtection="0">
      <alignment horizontal="left" vertical="center" indent="1"/>
    </xf>
    <xf numFmtId="0" fontId="6" fillId="22" borderId="22" applyNumberFormat="0" applyProtection="0">
      <alignment horizontal="left" vertical="center" indent="1"/>
    </xf>
    <xf numFmtId="0" fontId="6" fillId="22"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3" fillId="23" borderId="22" applyNumberFormat="0" applyProtection="0">
      <alignment vertical="center"/>
    </xf>
    <xf numFmtId="4" fontId="11" fillId="23" borderId="22" applyNumberFormat="0" applyProtection="0">
      <alignment horizontal="left" vertical="center" indent="1"/>
    </xf>
    <xf numFmtId="4" fontId="11" fillId="23" borderId="22" applyNumberFormat="0" applyProtection="0">
      <alignment horizontal="left" vertical="center" indent="1"/>
    </xf>
    <xf numFmtId="4" fontId="11" fillId="18" borderId="22" applyNumberFormat="0" applyProtection="0">
      <alignment horizontal="right" vertical="center"/>
    </xf>
    <xf numFmtId="4" fontId="13" fillId="18" borderId="22" applyNumberFormat="0" applyProtection="0">
      <alignment horizontal="righ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6" fillId="18" borderId="22" applyNumberFormat="0" applyProtection="0">
      <alignment horizontal="right" vertical="center"/>
    </xf>
    <xf numFmtId="0" fontId="6" fillId="7" borderId="22" applyNumberFormat="0" applyProtection="0">
      <alignment horizontal="left" vertical="center" indent="1"/>
    </xf>
    <xf numFmtId="4" fontId="11" fillId="5" borderId="22" applyNumberFormat="0" applyProtection="0">
      <alignment vertical="center"/>
    </xf>
    <xf numFmtId="4" fontId="12" fillId="6" borderId="20" applyNumberFormat="0" applyProtection="0">
      <alignment vertical="center"/>
    </xf>
    <xf numFmtId="4" fontId="11" fillId="5" borderId="22" applyNumberFormat="0" applyProtection="0">
      <alignment horizontal="left" vertical="center" indent="1"/>
    </xf>
    <xf numFmtId="4" fontId="11" fillId="5"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8" borderId="22" applyNumberFormat="0" applyProtection="0">
      <alignment horizontal="right" vertical="center"/>
    </xf>
    <xf numFmtId="4" fontId="11" fillId="9" borderId="22" applyNumberFormat="0" applyProtection="0">
      <alignment horizontal="right" vertical="center"/>
    </xf>
    <xf numFmtId="4" fontId="11" fillId="10" borderId="22" applyNumberFormat="0" applyProtection="0">
      <alignment horizontal="right" vertical="center"/>
    </xf>
    <xf numFmtId="4" fontId="11" fillId="11" borderId="22" applyNumberFormat="0" applyProtection="0">
      <alignment horizontal="right" vertical="center"/>
    </xf>
    <xf numFmtId="4" fontId="11" fillId="12" borderId="22" applyNumberFormat="0" applyProtection="0">
      <alignment horizontal="right" vertical="center"/>
    </xf>
    <xf numFmtId="4" fontId="11" fillId="13" borderId="22" applyNumberFormat="0" applyProtection="0">
      <alignment horizontal="right" vertical="center"/>
    </xf>
    <xf numFmtId="4" fontId="11" fillId="14" borderId="22" applyNumberFormat="0" applyProtection="0">
      <alignment horizontal="right" vertical="center"/>
    </xf>
    <xf numFmtId="4" fontId="11" fillId="15" borderId="22" applyNumberFormat="0" applyProtection="0">
      <alignment horizontal="right" vertical="center"/>
    </xf>
    <xf numFmtId="4" fontId="11" fillId="16" borderId="22" applyNumberFormat="0" applyProtection="0">
      <alignment horizontal="right" vertical="center"/>
    </xf>
    <xf numFmtId="4" fontId="12" fillId="17" borderId="22" applyNumberFormat="0" applyProtection="0">
      <alignment horizontal="left" vertical="center" indent="1"/>
    </xf>
    <xf numFmtId="4" fontId="11" fillId="18" borderId="21"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18" borderId="22" applyNumberFormat="0" applyProtection="0">
      <alignment horizontal="left" vertical="center" indent="1"/>
    </xf>
    <xf numFmtId="4" fontId="11" fillId="20" borderId="22" applyNumberFormat="0" applyProtection="0">
      <alignment horizontal="left" vertical="center" indent="1"/>
    </xf>
    <xf numFmtId="4" fontId="11" fillId="20" borderId="22" applyNumberFormat="0" applyProtection="0">
      <alignment horizontal="left" vertical="center" indent="1"/>
    </xf>
    <xf numFmtId="0" fontId="6" fillId="20" borderId="22" applyNumberFormat="0" applyProtection="0">
      <alignment horizontal="left" vertical="center" indent="1"/>
    </xf>
    <xf numFmtId="0" fontId="6" fillId="20" borderId="22" applyNumberFormat="0" applyProtection="0">
      <alignment horizontal="left" vertical="center" indent="1"/>
    </xf>
    <xf numFmtId="0" fontId="6" fillId="20" borderId="22" applyNumberFormat="0" applyProtection="0">
      <alignment horizontal="left" vertical="center" indent="1"/>
    </xf>
    <xf numFmtId="0" fontId="6" fillId="20" borderId="22" applyNumberFormat="0" applyProtection="0">
      <alignment horizontal="left" vertical="center" indent="1"/>
    </xf>
    <xf numFmtId="0" fontId="6" fillId="21" borderId="22" applyNumberFormat="0" applyProtection="0">
      <alignment horizontal="left" vertical="center" indent="1"/>
    </xf>
    <xf numFmtId="0" fontId="6" fillId="21" borderId="22" applyNumberFormat="0" applyProtection="0">
      <alignment horizontal="left" vertical="center" indent="1"/>
    </xf>
    <xf numFmtId="0" fontId="6" fillId="21" borderId="22" applyNumberFormat="0" applyProtection="0">
      <alignment horizontal="left" vertical="center" indent="1"/>
    </xf>
    <xf numFmtId="0" fontId="6" fillId="21" borderId="22" applyNumberFormat="0" applyProtection="0">
      <alignment horizontal="left" vertical="center" indent="1"/>
    </xf>
    <xf numFmtId="0" fontId="6" fillId="22" borderId="22" applyNumberFormat="0" applyProtection="0">
      <alignment horizontal="left" vertical="center" indent="1"/>
    </xf>
    <xf numFmtId="0" fontId="6" fillId="22" borderId="22" applyNumberFormat="0" applyProtection="0">
      <alignment horizontal="left" vertical="center" indent="1"/>
    </xf>
    <xf numFmtId="0" fontId="6" fillId="22" borderId="22" applyNumberFormat="0" applyProtection="0">
      <alignment horizontal="left" vertical="center" indent="1"/>
    </xf>
    <xf numFmtId="0" fontId="6" fillId="22"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23" borderId="22" applyNumberFormat="0" applyProtection="0">
      <alignment vertical="center"/>
    </xf>
    <xf numFmtId="4" fontId="13" fillId="23" borderId="22" applyNumberFormat="0" applyProtection="0">
      <alignment vertical="center"/>
    </xf>
    <xf numFmtId="4" fontId="11" fillId="23" borderId="22" applyNumberFormat="0" applyProtection="0">
      <alignment horizontal="left" vertical="center" indent="1"/>
    </xf>
    <xf numFmtId="4" fontId="11" fillId="23" borderId="22" applyNumberFormat="0" applyProtection="0">
      <alignment horizontal="left" vertical="center" indent="1"/>
    </xf>
    <xf numFmtId="4" fontId="11" fillId="18" borderId="22" applyNumberFormat="0" applyProtection="0">
      <alignment horizontal="right" vertical="center"/>
    </xf>
    <xf numFmtId="4" fontId="13" fillId="18" borderId="22" applyNumberFormat="0" applyProtection="0">
      <alignment horizontal="righ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24" borderId="20" applyNumberFormat="0" applyProtection="0">
      <alignment horizontal="lef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6" fillId="18" borderId="22" applyNumberFormat="0" applyProtection="0">
      <alignment horizontal="righ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4" fontId="13" fillId="5" borderId="22" applyNumberFormat="0" applyProtection="0">
      <alignment vertical="center"/>
    </xf>
    <xf numFmtId="0" fontId="6" fillId="7" borderId="22" applyNumberFormat="0" applyProtection="0">
      <alignment horizontal="left" vertical="center" indent="1"/>
    </xf>
    <xf numFmtId="4" fontId="11" fillId="23" borderId="22" applyNumberFormat="0" applyProtection="0">
      <alignment vertical="center"/>
    </xf>
    <xf numFmtId="4" fontId="13" fillId="5" borderId="22" applyNumberFormat="0" applyProtection="0">
      <alignmen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9" borderId="22" applyNumberFormat="0" applyProtection="0">
      <alignment horizontal="right" vertical="center"/>
    </xf>
    <xf numFmtId="4" fontId="11" fillId="18" borderId="22" applyNumberFormat="0" applyProtection="0">
      <alignment horizontal="left" vertical="center" indent="1"/>
    </xf>
    <xf numFmtId="4" fontId="11" fillId="8" borderId="22" applyNumberFormat="0" applyProtection="0">
      <alignment horizontal="right" vertical="center"/>
    </xf>
    <xf numFmtId="4" fontId="11" fillId="18" borderId="21"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21" borderId="22" applyNumberFormat="0" applyProtection="0">
      <alignment horizontal="left" vertical="center" indent="1"/>
    </xf>
    <xf numFmtId="4" fontId="11" fillId="20" borderId="22" applyNumberFormat="0" applyProtection="0">
      <alignment horizontal="left" vertical="center" indent="1"/>
    </xf>
    <xf numFmtId="0" fontId="6" fillId="21" borderId="22" applyNumberFormat="0" applyProtection="0">
      <alignment horizontal="left" vertical="center" indent="1"/>
    </xf>
    <xf numFmtId="4" fontId="11" fillId="20" borderId="22" applyNumberFormat="0" applyProtection="0">
      <alignment horizontal="left" vertical="center" indent="1"/>
    </xf>
    <xf numFmtId="4" fontId="12" fillId="17" borderId="22" applyNumberFormat="0" applyProtection="0">
      <alignment horizontal="left" vertical="center" indent="1"/>
    </xf>
    <xf numFmtId="4" fontId="11" fillId="23" borderId="22" applyNumberFormat="0" applyProtection="0">
      <alignment horizontal="left" vertical="center" indent="1"/>
    </xf>
    <xf numFmtId="4" fontId="11" fillId="11" borderId="22" applyNumberFormat="0" applyProtection="0">
      <alignment horizontal="right" vertical="center"/>
    </xf>
    <xf numFmtId="0" fontId="6" fillId="22" borderId="22" applyNumberFormat="0" applyProtection="0">
      <alignment horizontal="left" vertical="center" indent="1"/>
    </xf>
    <xf numFmtId="0" fontId="6" fillId="7" borderId="22" applyNumberFormat="0" applyProtection="0">
      <alignment horizontal="left" vertical="center" indent="1"/>
    </xf>
    <xf numFmtId="0" fontId="6" fillId="21" borderId="22" applyNumberFormat="0" applyProtection="0">
      <alignment horizontal="left" vertical="center" indent="1"/>
    </xf>
    <xf numFmtId="4" fontId="11" fillId="5" borderId="22" applyNumberFormat="0" applyProtection="0">
      <alignment horizontal="left" vertical="center" indent="1"/>
    </xf>
    <xf numFmtId="4" fontId="12" fillId="17" borderId="22" applyNumberFormat="0" applyProtection="0">
      <alignment horizontal="left" vertical="center" indent="1"/>
    </xf>
    <xf numFmtId="0" fontId="6" fillId="20"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15" borderId="22" applyNumberFormat="0" applyProtection="0">
      <alignment horizontal="right" vertical="center"/>
    </xf>
    <xf numFmtId="4" fontId="13" fillId="23" borderId="22" applyNumberFormat="0" applyProtection="0">
      <alignment vertical="center"/>
    </xf>
    <xf numFmtId="4" fontId="11" fillId="9" borderId="22" applyNumberFormat="0" applyProtection="0">
      <alignment horizontal="right" vertical="center"/>
    </xf>
    <xf numFmtId="0" fontId="6" fillId="22" borderId="22" applyNumberFormat="0" applyProtection="0">
      <alignment horizontal="left" vertical="center" indent="1"/>
    </xf>
    <xf numFmtId="0" fontId="6" fillId="7" borderId="22" applyNumberFormat="0" applyProtection="0">
      <alignment horizontal="left" vertical="center" indent="1"/>
    </xf>
    <xf numFmtId="0" fontId="6" fillId="20" borderId="22" applyNumberFormat="0" applyProtection="0">
      <alignment horizontal="left" vertical="center" indent="1"/>
    </xf>
    <xf numFmtId="4" fontId="11" fillId="5" borderId="22" applyNumberFormat="0" applyProtection="0">
      <alignment vertical="center"/>
    </xf>
    <xf numFmtId="0" fontId="6" fillId="7" borderId="22" applyNumberFormat="0" applyProtection="0">
      <alignment horizontal="left" vertical="center" indent="1"/>
    </xf>
    <xf numFmtId="4" fontId="11" fillId="15" borderId="22" applyNumberFormat="0" applyProtection="0">
      <alignment horizontal="right" vertical="center"/>
    </xf>
    <xf numFmtId="0" fontId="6" fillId="20" borderId="22" applyNumberFormat="0" applyProtection="0">
      <alignment horizontal="left" vertical="center" indent="1"/>
    </xf>
    <xf numFmtId="0" fontId="6" fillId="7" borderId="22" applyNumberFormat="0" applyProtection="0">
      <alignment horizontal="left" vertical="center" indent="1"/>
    </xf>
    <xf numFmtId="4" fontId="13" fillId="18" borderId="22" applyNumberFormat="0" applyProtection="0">
      <alignment horizontal="right" vertical="center"/>
    </xf>
    <xf numFmtId="4" fontId="11" fillId="13" borderId="22" applyNumberFormat="0" applyProtection="0">
      <alignment horizontal="righ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21" borderId="22" applyNumberFormat="0" applyProtection="0">
      <alignment horizontal="left" vertical="center" indent="1"/>
    </xf>
    <xf numFmtId="0" fontId="6" fillId="7" borderId="22" applyNumberFormat="0" applyProtection="0">
      <alignment horizontal="left" vertical="center" indent="1"/>
    </xf>
    <xf numFmtId="4" fontId="11" fillId="18" borderId="22" applyNumberFormat="0" applyProtection="0">
      <alignment horizontal="left" vertical="center" indent="1"/>
    </xf>
    <xf numFmtId="4" fontId="11" fillId="13" borderId="22" applyNumberFormat="0" applyProtection="0">
      <alignment horizontal="right" vertical="center"/>
    </xf>
    <xf numFmtId="0" fontId="6" fillId="20" borderId="22" applyNumberFormat="0" applyProtection="0">
      <alignment horizontal="left" vertical="center" indent="1"/>
    </xf>
    <xf numFmtId="4" fontId="11" fillId="5" borderId="22" applyNumberFormat="0" applyProtection="0">
      <alignment vertical="center"/>
    </xf>
    <xf numFmtId="4" fontId="12" fillId="6" borderId="20" applyNumberFormat="0" applyProtection="0">
      <alignment vertical="center"/>
    </xf>
    <xf numFmtId="4" fontId="11" fillId="18" borderId="21" applyNumberFormat="0" applyProtection="0">
      <alignment horizontal="left" vertical="center" indent="1"/>
    </xf>
    <xf numFmtId="4" fontId="11" fillId="18" borderId="21" applyNumberFormat="0" applyProtection="0">
      <alignment horizontal="left" vertical="center" indent="1"/>
    </xf>
    <xf numFmtId="4" fontId="11" fillId="24" borderId="20" applyNumberFormat="0" applyProtection="0">
      <alignment horizontal="left" vertical="center"/>
    </xf>
    <xf numFmtId="4" fontId="11" fillId="20" borderId="22" applyNumberFormat="0" applyProtection="0">
      <alignment horizontal="left" vertical="center" indent="1"/>
    </xf>
    <xf numFmtId="0" fontId="6" fillId="20" borderId="22" applyNumberFormat="0" applyProtection="0">
      <alignment horizontal="left" vertical="center" indent="1"/>
    </xf>
    <xf numFmtId="4" fontId="11" fillId="18" borderId="22" applyNumberFormat="0" applyProtection="0">
      <alignment horizontal="left" vertical="center" indent="1"/>
    </xf>
    <xf numFmtId="0" fontId="6" fillId="7" borderId="22" applyNumberFormat="0" applyProtection="0">
      <alignment horizontal="left" vertical="center" indent="1"/>
    </xf>
    <xf numFmtId="4" fontId="11" fillId="16" borderId="22" applyNumberFormat="0" applyProtection="0">
      <alignment horizontal="right" vertical="center"/>
    </xf>
    <xf numFmtId="4" fontId="11" fillId="23" borderId="22" applyNumberFormat="0" applyProtection="0">
      <alignment horizontal="left" vertical="center" indent="1"/>
    </xf>
    <xf numFmtId="4" fontId="11" fillId="10" borderId="22" applyNumberFormat="0" applyProtection="0">
      <alignment horizontal="right" vertical="center"/>
    </xf>
    <xf numFmtId="0" fontId="6" fillId="22" borderId="22" applyNumberFormat="0" applyProtection="0">
      <alignment horizontal="left" vertical="center" indent="1"/>
    </xf>
    <xf numFmtId="0" fontId="6" fillId="20" borderId="22" applyNumberFormat="0" applyProtection="0">
      <alignment horizontal="left" vertical="center" indent="1"/>
    </xf>
    <xf numFmtId="4" fontId="11" fillId="16" borderId="22" applyNumberFormat="0" applyProtection="0">
      <alignment horizontal="right" vertical="center"/>
    </xf>
    <xf numFmtId="0" fontId="6" fillId="20" borderId="22" applyNumberFormat="0" applyProtection="0">
      <alignment horizontal="left" vertical="center" indent="1"/>
    </xf>
    <xf numFmtId="4" fontId="16" fillId="18" borderId="22" applyNumberFormat="0" applyProtection="0">
      <alignment horizontal="righ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14" borderId="22" applyNumberFormat="0" applyProtection="0">
      <alignment horizontal="right" vertical="center"/>
    </xf>
    <xf numFmtId="0" fontId="6" fillId="7" borderId="22" applyNumberFormat="0" applyProtection="0">
      <alignment horizontal="left" vertical="center" indent="1"/>
    </xf>
    <xf numFmtId="4" fontId="11" fillId="8" borderId="22" applyNumberFormat="0" applyProtection="0">
      <alignment horizontal="right" vertical="center"/>
    </xf>
    <xf numFmtId="0" fontId="6" fillId="22" borderId="22" applyNumberFormat="0" applyProtection="0">
      <alignment horizontal="left" vertical="center" indent="1"/>
    </xf>
    <xf numFmtId="0" fontId="6" fillId="20" borderId="22" applyNumberFormat="0" applyProtection="0">
      <alignment horizontal="left" vertical="center" indent="1"/>
    </xf>
    <xf numFmtId="0" fontId="6" fillId="7" borderId="22" applyNumberFormat="0" applyProtection="0">
      <alignment horizontal="left" vertical="center" indent="1"/>
    </xf>
    <xf numFmtId="4" fontId="11" fillId="14" borderId="22" applyNumberFormat="0" applyProtection="0">
      <alignment horizontal="right" vertical="center"/>
    </xf>
    <xf numFmtId="4" fontId="12" fillId="6" borderId="20" applyNumberFormat="0" applyProtection="0">
      <alignment vertical="center"/>
    </xf>
    <xf numFmtId="4" fontId="11" fillId="18" borderId="21" applyNumberFormat="0" applyProtection="0">
      <alignment horizontal="left" vertical="center" indent="1"/>
    </xf>
    <xf numFmtId="4" fontId="11" fillId="18" borderId="21" applyNumberFormat="0" applyProtection="0">
      <alignment horizontal="left" vertical="center" indent="1"/>
    </xf>
    <xf numFmtId="4" fontId="11" fillId="24" borderId="20" applyNumberFormat="0" applyProtection="0">
      <alignment horizontal="left" vertical="center"/>
    </xf>
    <xf numFmtId="0" fontId="6" fillId="21" borderId="22" applyNumberFormat="0" applyProtection="0">
      <alignment horizontal="left" vertical="center" indent="1"/>
    </xf>
    <xf numFmtId="0" fontId="6" fillId="21" borderId="22" applyNumberFormat="0" applyProtection="0">
      <alignment horizontal="left" vertical="center" indent="1"/>
    </xf>
    <xf numFmtId="0" fontId="6" fillId="22" borderId="22" applyNumberFormat="0" applyProtection="0">
      <alignment horizontal="left" vertical="center" indent="1"/>
    </xf>
    <xf numFmtId="0" fontId="6" fillId="22" borderId="22" applyNumberFormat="0" applyProtection="0">
      <alignment horizontal="left" vertical="center" indent="1"/>
    </xf>
    <xf numFmtId="0" fontId="6" fillId="22" borderId="22" applyNumberFormat="0" applyProtection="0">
      <alignment horizontal="left" vertical="center" indent="1"/>
    </xf>
    <xf numFmtId="0" fontId="6" fillId="22"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23" borderId="22" applyNumberFormat="0" applyProtection="0">
      <alignment vertical="center"/>
    </xf>
    <xf numFmtId="4" fontId="13" fillId="23" borderId="22" applyNumberFormat="0" applyProtection="0">
      <alignment vertical="center"/>
    </xf>
    <xf numFmtId="4" fontId="11" fillId="23" borderId="22" applyNumberFormat="0" applyProtection="0">
      <alignment horizontal="left" vertical="center" indent="1"/>
    </xf>
    <xf numFmtId="4" fontId="11" fillId="23" borderId="22" applyNumberFormat="0" applyProtection="0">
      <alignment horizontal="left" vertical="center" indent="1"/>
    </xf>
    <xf numFmtId="4" fontId="11" fillId="18" borderId="22" applyNumberFormat="0" applyProtection="0">
      <alignment horizontal="right" vertical="center"/>
    </xf>
    <xf numFmtId="4" fontId="13" fillId="18" borderId="22" applyNumberFormat="0" applyProtection="0">
      <alignment horizontal="righ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4" fontId="16" fillId="18" borderId="22" applyNumberFormat="0" applyProtection="0">
      <alignment horizontal="righ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4" fontId="13" fillId="5" borderId="22" applyNumberFormat="0" applyProtection="0">
      <alignment vertical="center"/>
    </xf>
    <xf numFmtId="0" fontId="6" fillId="7" borderId="22" applyNumberFormat="0" applyProtection="0">
      <alignment horizontal="left" vertical="center" indent="1"/>
    </xf>
    <xf numFmtId="4" fontId="11" fillId="23" borderId="22" applyNumberFormat="0" applyProtection="0">
      <alignment vertical="center"/>
    </xf>
    <xf numFmtId="4" fontId="13" fillId="5" borderId="22" applyNumberFormat="0" applyProtection="0">
      <alignmen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4" fontId="11" fillId="9" borderId="22" applyNumberFormat="0" applyProtection="0">
      <alignment horizontal="right" vertical="center"/>
    </xf>
    <xf numFmtId="4" fontId="11" fillId="18" borderId="22" applyNumberFormat="0" applyProtection="0">
      <alignment horizontal="left" vertical="center" indent="1"/>
    </xf>
    <xf numFmtId="4" fontId="11" fillId="8" borderId="22" applyNumberFormat="0" applyProtection="0">
      <alignment horizontal="right" vertical="center"/>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7" borderId="22" applyNumberFormat="0" applyProtection="0">
      <alignment horizontal="left" vertical="center" indent="1"/>
    </xf>
    <xf numFmtId="0" fontId="6" fillId="21" borderId="22" applyNumberFormat="0" applyProtection="0">
      <alignment horizontal="left" vertical="center" indent="1"/>
    </xf>
    <xf numFmtId="4" fontId="11" fillId="20" borderId="22" applyNumberFormat="0" applyProtection="0">
      <alignment horizontal="left" vertical="center" indent="1"/>
    </xf>
    <xf numFmtId="4" fontId="12" fillId="17" borderId="22" applyNumberFormat="0" applyProtection="0">
      <alignment horizontal="left" vertical="center" indent="1"/>
    </xf>
    <xf numFmtId="4" fontId="11" fillId="15" borderId="22" applyNumberFormat="0" applyProtection="0">
      <alignment horizontal="right" vertical="center"/>
    </xf>
    <xf numFmtId="0" fontId="6" fillId="20" borderId="22" applyNumberFormat="0" applyProtection="0">
      <alignment horizontal="left" vertical="center" indent="1"/>
    </xf>
    <xf numFmtId="4" fontId="11" fillId="5" borderId="22" applyNumberFormat="0" applyProtection="0">
      <alignment vertical="center"/>
    </xf>
    <xf numFmtId="4" fontId="11" fillId="20" borderId="22" applyNumberFormat="0" applyProtection="0">
      <alignment horizontal="left" vertical="center" indent="1"/>
    </xf>
    <xf numFmtId="4" fontId="11" fillId="16" borderId="22" applyNumberFormat="0" applyProtection="0">
      <alignment horizontal="right" vertical="center"/>
    </xf>
  </cellStyleXfs>
  <cellXfs count="87">
    <xf numFmtId="0" fontId="0" fillId="0" borderId="0" xfId="0"/>
    <xf numFmtId="0" fontId="5" fillId="3" borderId="2" xfId="0" applyFont="1" applyFill="1" applyBorder="1" applyAlignment="1">
      <alignment horizontal="center" vertical="center" wrapText="1"/>
    </xf>
    <xf numFmtId="164" fontId="5" fillId="3" borderId="2" xfId="1" applyNumberFormat="1" applyFont="1" applyFill="1" applyBorder="1" applyAlignment="1">
      <alignment horizontal="center" vertical="center" wrapText="1"/>
    </xf>
    <xf numFmtId="0" fontId="0" fillId="0" borderId="2" xfId="0" applyBorder="1" applyAlignment="1">
      <alignment horizontal="center" vertical="center" wrapText="1"/>
    </xf>
    <xf numFmtId="2" fontId="5" fillId="4" borderId="2"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0" xfId="0" applyNumberFormat="1" applyFont="1" applyFill="1" applyBorder="1" applyAlignment="1">
      <alignment horizontal="center" vertical="center" wrapText="1"/>
    </xf>
    <xf numFmtId="0" fontId="0" fillId="0" borderId="0" xfId="0" applyFill="1" applyBorder="1"/>
    <xf numFmtId="0" fontId="0" fillId="0" borderId="0" xfId="0" applyFill="1" applyBorder="1" applyAlignment="1">
      <alignment horizontal="left" vertical="center" wrapText="1"/>
    </xf>
    <xf numFmtId="164" fontId="0" fillId="0" borderId="0" xfId="1" applyNumberFormat="1" applyFont="1" applyFill="1" applyBorder="1" applyAlignment="1">
      <alignment horizontal="center" vertical="center" wrapText="1"/>
    </xf>
    <xf numFmtId="2" fontId="0" fillId="0" borderId="0" xfId="0" applyNumberFormat="1" applyFill="1" applyBorder="1"/>
    <xf numFmtId="2" fontId="5" fillId="0" borderId="23" xfId="0" applyNumberFormat="1" applyFont="1" applyFill="1" applyBorder="1" applyAlignment="1">
      <alignment horizontal="center" vertical="center" wrapText="1"/>
    </xf>
    <xf numFmtId="2" fontId="0" fillId="0" borderId="2" xfId="0" applyNumberFormat="1" applyFont="1" applyFill="1" applyBorder="1" applyAlignment="1">
      <alignment horizontal="center" vertical="center" wrapText="1"/>
    </xf>
    <xf numFmtId="2" fontId="0" fillId="0" borderId="2"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ill="1" applyBorder="1" applyAlignment="1">
      <alignment wrapText="1"/>
    </xf>
    <xf numFmtId="2" fontId="5" fillId="4" borderId="24" xfId="0" applyNumberFormat="1" applyFont="1" applyFill="1" applyBorder="1" applyAlignment="1">
      <alignment horizontal="center" vertical="center" wrapText="1"/>
    </xf>
    <xf numFmtId="0" fontId="0" fillId="0" borderId="23" xfId="0" applyFill="1" applyBorder="1"/>
    <xf numFmtId="0" fontId="5" fillId="0" borderId="23" xfId="0" applyFont="1" applyFill="1" applyBorder="1" applyAlignment="1">
      <alignment horizontal="center" vertical="center" wrapText="1"/>
    </xf>
    <xf numFmtId="164" fontId="5" fillId="0" borderId="23" xfId="1" applyNumberFormat="1"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1" fontId="5" fillId="4" borderId="2" xfId="0" applyNumberFormat="1" applyFont="1" applyFill="1" applyBorder="1" applyAlignment="1">
      <alignment horizontal="center" vertical="center" wrapText="1"/>
    </xf>
    <xf numFmtId="0" fontId="0" fillId="0" borderId="0" xfId="0" applyBorder="1"/>
    <xf numFmtId="0" fontId="0" fillId="0" borderId="2" xfId="0" applyFill="1" applyBorder="1" applyAlignment="1">
      <alignment horizontal="left" vertical="center" wrapText="1"/>
    </xf>
    <xf numFmtId="0" fontId="34" fillId="0" borderId="25" xfId="0" applyFont="1" applyFill="1" applyBorder="1" applyAlignment="1" applyProtection="1">
      <alignment horizontal="center" vertical="center" wrapText="1"/>
      <protection locked="0"/>
    </xf>
    <xf numFmtId="0" fontId="5" fillId="0" borderId="25" xfId="0" applyFont="1" applyBorder="1" applyAlignment="1">
      <alignment horizontal="center" vertical="center" wrapText="1"/>
    </xf>
    <xf numFmtId="2" fontId="5" fillId="0" borderId="25" xfId="0" applyNumberFormat="1" applyFont="1" applyBorder="1" applyAlignment="1">
      <alignment horizontal="center" vertical="center" wrapText="1"/>
    </xf>
    <xf numFmtId="0" fontId="35" fillId="0" borderId="2" xfId="0" applyFont="1" applyFill="1" applyBorder="1" applyAlignment="1" applyProtection="1">
      <alignment horizontal="left" vertical="center"/>
      <protection locked="0"/>
    </xf>
    <xf numFmtId="0" fontId="35" fillId="55" borderId="2" xfId="0" applyFont="1" applyFill="1" applyBorder="1" applyAlignment="1" applyProtection="1">
      <alignment horizontal="left" vertical="center" wrapText="1"/>
      <protection locked="0"/>
    </xf>
    <xf numFmtId="0" fontId="35" fillId="0" borderId="2" xfId="0" applyFont="1" applyFill="1" applyBorder="1" applyAlignment="1" applyProtection="1">
      <alignment horizontal="left" vertical="center" wrapText="1"/>
      <protection locked="0"/>
    </xf>
    <xf numFmtId="0" fontId="35" fillId="0" borderId="2" xfId="0" applyNumberFormat="1" applyFont="1" applyFill="1" applyBorder="1" applyAlignment="1" applyProtection="1">
      <alignment horizontal="center" vertical="center"/>
      <protection locked="0"/>
    </xf>
    <xf numFmtId="0" fontId="35" fillId="0" borderId="2" xfId="67" applyFont="1" applyFill="1" applyBorder="1" applyAlignment="1" applyProtection="1">
      <alignment horizontal="left" vertical="center" wrapText="1"/>
      <protection locked="0"/>
    </xf>
    <xf numFmtId="0" fontId="35" fillId="0" borderId="2" xfId="67" applyFont="1" applyFill="1" applyBorder="1" applyAlignment="1" applyProtection="1">
      <alignment vertical="center" wrapText="1"/>
      <protection locked="0"/>
    </xf>
    <xf numFmtId="42" fontId="35" fillId="0" borderId="2" xfId="14" applyNumberFormat="1" applyFont="1" applyFill="1" applyBorder="1" applyAlignment="1" applyProtection="1">
      <alignment horizontal="center" vertical="center" wrapText="1"/>
      <protection locked="0"/>
    </xf>
    <xf numFmtId="42" fontId="35" fillId="0" borderId="2" xfId="1" applyNumberFormat="1" applyFont="1" applyFill="1" applyBorder="1" applyAlignment="1" applyProtection="1">
      <alignment horizontal="center" vertical="center"/>
      <protection locked="0"/>
    </xf>
    <xf numFmtId="0" fontId="35" fillId="0" borderId="2" xfId="67" applyNumberFormat="1" applyFont="1" applyFill="1" applyBorder="1" applyAlignment="1" applyProtection="1">
      <alignment horizontal="center" vertical="center" wrapText="1"/>
      <protection locked="0"/>
    </xf>
    <xf numFmtId="0" fontId="35" fillId="0" borderId="2" xfId="0" applyFont="1" applyFill="1" applyBorder="1" applyAlignment="1" applyProtection="1">
      <alignment horizontal="center" vertical="center"/>
      <protection locked="0"/>
    </xf>
    <xf numFmtId="2" fontId="4"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2" fontId="0" fillId="0" borderId="2" xfId="0" applyNumberFormat="1" applyBorder="1" applyAlignment="1">
      <alignment horizontal="center" vertical="center"/>
    </xf>
    <xf numFmtId="0" fontId="35" fillId="0" borderId="0" xfId="0" applyFont="1" applyFill="1" applyBorder="1" applyAlignment="1" applyProtection="1">
      <alignment horizontal="center" vertical="center"/>
      <protection locked="0"/>
    </xf>
    <xf numFmtId="2" fontId="4" fillId="4" borderId="2" xfId="0" applyNumberFormat="1" applyFont="1" applyFill="1" applyBorder="1" applyAlignment="1">
      <alignment horizontal="center" vertical="center" wrapText="1"/>
    </xf>
    <xf numFmtId="2" fontId="35" fillId="0" borderId="0" xfId="0" applyNumberFormat="1" applyFont="1" applyFill="1" applyBorder="1" applyAlignment="1" applyProtection="1">
      <alignment horizontal="center" vertical="center"/>
      <protection locked="0"/>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2" xfId="0" applyFont="1" applyBorder="1" applyAlignment="1">
      <alignment horizontal="center" wrapText="1"/>
    </xf>
    <xf numFmtId="2"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 fontId="36" fillId="0" borderId="2" xfId="49" applyNumberFormat="1" applyFont="1" applyFill="1" applyBorder="1" applyAlignment="1">
      <alignment vertical="center"/>
    </xf>
    <xf numFmtId="0" fontId="17" fillId="0" borderId="2" xfId="0" applyFont="1" applyBorder="1" applyAlignment="1">
      <alignment horizontal="left" vertical="center" wrapText="1"/>
    </xf>
    <xf numFmtId="1" fontId="36" fillId="0" borderId="2" xfId="49" applyNumberFormat="1" applyFont="1" applyFill="1" applyBorder="1" applyAlignment="1">
      <alignment vertical="center" wrapText="1"/>
    </xf>
    <xf numFmtId="2" fontId="3" fillId="0" borderId="2" xfId="58" applyNumberFormat="1" applyFill="1" applyBorder="1" applyAlignment="1">
      <alignment horizontal="center" vertical="center"/>
    </xf>
    <xf numFmtId="1" fontId="1" fillId="0" borderId="23" xfId="49" applyNumberFormat="1" applyFont="1" applyFill="1" applyBorder="1" applyAlignment="1">
      <alignment vertical="center" wrapText="1"/>
    </xf>
    <xf numFmtId="2" fontId="0" fillId="4" borderId="2" xfId="0" applyNumberFormat="1" applyFont="1" applyFill="1" applyBorder="1" applyAlignment="1">
      <alignment horizontal="center" vertical="center" wrapText="1"/>
    </xf>
    <xf numFmtId="2" fontId="0" fillId="0" borderId="23" xfId="0" applyNumberFormat="1" applyFont="1" applyFill="1" applyBorder="1" applyAlignment="1">
      <alignment horizontal="center" vertical="center" wrapText="1"/>
    </xf>
    <xf numFmtId="0" fontId="36" fillId="0" borderId="2" xfId="49" applyFont="1" applyFill="1" applyBorder="1" applyAlignment="1">
      <alignment vertical="center"/>
    </xf>
    <xf numFmtId="0" fontId="5" fillId="56" borderId="2" xfId="0" applyFont="1" applyFill="1" applyBorder="1" applyAlignment="1">
      <alignment horizontal="center" vertical="center" wrapText="1"/>
    </xf>
    <xf numFmtId="165" fontId="5" fillId="56" borderId="2" xfId="0" applyNumberFormat="1" applyFont="1" applyFill="1" applyBorder="1" applyAlignment="1">
      <alignment horizontal="center" vertical="center" wrapText="1"/>
    </xf>
    <xf numFmtId="165" fontId="5" fillId="0" borderId="23" xfId="0" applyNumberFormat="1" applyFont="1" applyFill="1" applyBorder="1" applyAlignment="1">
      <alignment horizontal="center" vertical="center" wrapText="1"/>
    </xf>
    <xf numFmtId="0" fontId="5" fillId="0" borderId="23" xfId="0" applyFont="1" applyFill="1" applyBorder="1" applyAlignment="1">
      <alignment wrapText="1"/>
    </xf>
    <xf numFmtId="2" fontId="5" fillId="0" borderId="2" xfId="0" applyNumberFormat="1" applyFont="1" applyFill="1" applyBorder="1" applyAlignment="1">
      <alignment horizontal="center" wrapText="1"/>
    </xf>
    <xf numFmtId="0" fontId="0" fillId="0" borderId="2" xfId="0" applyFill="1" applyBorder="1" applyAlignment="1">
      <alignment horizontal="center" vertical="center" wrapText="1"/>
    </xf>
    <xf numFmtId="165" fontId="0" fillId="0" borderId="2" xfId="0" applyNumberFormat="1" applyFill="1" applyBorder="1" applyAlignment="1">
      <alignment horizontal="center" vertical="center" wrapText="1"/>
    </xf>
    <xf numFmtId="0" fontId="0" fillId="0" borderId="23" xfId="0" applyBorder="1" applyAlignment="1">
      <alignment horizontal="center" vertical="center"/>
    </xf>
    <xf numFmtId="0" fontId="0" fillId="0" borderId="0" xfId="0" applyFill="1" applyAlignment="1">
      <alignment wrapText="1"/>
    </xf>
    <xf numFmtId="1" fontId="0" fillId="0" borderId="2" xfId="0" applyNumberFormat="1" applyFont="1" applyFill="1" applyBorder="1" applyAlignment="1">
      <alignment horizontal="center" vertical="center" wrapText="1"/>
    </xf>
    <xf numFmtId="2" fontId="5" fillId="0" borderId="2" xfId="0" applyNumberFormat="1" applyFont="1" applyBorder="1" applyAlignment="1">
      <alignment horizontal="center" wrapText="1"/>
    </xf>
    <xf numFmtId="1" fontId="0" fillId="4" borderId="2" xfId="0" applyNumberFormat="1" applyFont="1" applyFill="1" applyBorder="1" applyAlignment="1">
      <alignment horizontal="center" vertical="center" wrapText="1"/>
    </xf>
    <xf numFmtId="166" fontId="5" fillId="3" borderId="2" xfId="0" applyNumberFormat="1" applyFont="1" applyFill="1" applyBorder="1" applyAlignment="1">
      <alignment horizontal="center" vertical="center" wrapText="1"/>
    </xf>
    <xf numFmtId="166" fontId="3" fillId="0" borderId="2" xfId="58" applyNumberFormat="1" applyFill="1" applyBorder="1" applyAlignment="1">
      <alignment horizontal="center" vertical="center"/>
    </xf>
    <xf numFmtId="1" fontId="1" fillId="0" borderId="2" xfId="49" applyNumberFormat="1" applyFont="1" applyFill="1" applyBorder="1" applyAlignment="1">
      <alignment vertical="center" wrapText="1"/>
    </xf>
    <xf numFmtId="1" fontId="0" fillId="0" borderId="0" xfId="0" applyNumberFormat="1"/>
    <xf numFmtId="0" fontId="0" fillId="0" borderId="2" xfId="0" applyFill="1" applyBorder="1" applyAlignment="1">
      <alignment horizontal="center" vertical="center"/>
    </xf>
    <xf numFmtId="164" fontId="0" fillId="0" borderId="2" xfId="1" applyNumberFormat="1" applyFont="1" applyFill="1" applyBorder="1" applyAlignment="1">
      <alignment horizontal="center" vertical="center" wrapText="1"/>
    </xf>
    <xf numFmtId="0" fontId="0" fillId="0" borderId="23" xfId="0" applyFill="1" applyBorder="1" applyAlignment="1">
      <alignment horizontal="left" vertical="center" wrapText="1"/>
    </xf>
    <xf numFmtId="164" fontId="0" fillId="0" borderId="23" xfId="1" applyNumberFormat="1" applyFont="1" applyFill="1" applyBorder="1" applyAlignment="1">
      <alignment horizontal="center" vertical="center" wrapText="1"/>
    </xf>
    <xf numFmtId="3" fontId="36" fillId="0" borderId="0" xfId="49" applyNumberFormat="1" applyFont="1" applyFill="1" applyBorder="1" applyAlignment="1">
      <alignment vertical="center"/>
    </xf>
    <xf numFmtId="1" fontId="0" fillId="57" borderId="2" xfId="0" applyNumberFormat="1" applyFont="1" applyFill="1" applyBorder="1" applyAlignment="1">
      <alignment horizontal="center" vertical="center" wrapText="1"/>
    </xf>
    <xf numFmtId="0" fontId="0" fillId="0" borderId="0" xfId="0" applyFill="1"/>
    <xf numFmtId="0" fontId="35" fillId="0" borderId="27" xfId="0" applyFont="1" applyFill="1" applyBorder="1" applyAlignment="1" applyProtection="1">
      <alignment horizontal="center" vertical="center"/>
      <protection locked="0"/>
    </xf>
    <xf numFmtId="2" fontId="35" fillId="0" borderId="23" xfId="0" applyNumberFormat="1" applyFont="1" applyFill="1" applyBorder="1" applyAlignment="1" applyProtection="1">
      <alignment horizontal="center" vertical="center"/>
      <protection locked="0"/>
    </xf>
    <xf numFmtId="2" fontId="0" fillId="0" borderId="2" xfId="0" applyNumberFormat="1" applyFill="1" applyBorder="1" applyAlignment="1">
      <alignment horizontal="center" vertical="center"/>
    </xf>
    <xf numFmtId="0" fontId="17" fillId="0" borderId="2" xfId="0" applyFont="1" applyFill="1" applyBorder="1" applyAlignment="1">
      <alignment horizontal="left" vertical="center" wrapText="1"/>
    </xf>
    <xf numFmtId="0" fontId="36" fillId="0" borderId="2" xfId="49" applyFont="1" applyFill="1" applyBorder="1" applyAlignment="1">
      <alignment vertical="center" wrapText="1"/>
    </xf>
    <xf numFmtId="0" fontId="0" fillId="0" borderId="23" xfId="0" applyFill="1" applyBorder="1" applyAlignment="1">
      <alignment horizontal="center" vertical="center"/>
    </xf>
    <xf numFmtId="1" fontId="5" fillId="57"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xf>
  </cellXfs>
  <cellStyles count="951">
    <cellStyle name="20% - Accent1" xfId="167" builtinId="30" customBuiltin="1"/>
    <cellStyle name="20% - Accent1 2" xfId="376"/>
    <cellStyle name="20% - Accent1 2 2" xfId="428"/>
    <cellStyle name="20% - Accent1 2 2 2" xfId="669"/>
    <cellStyle name="20% - Accent1 2 3" xfId="620"/>
    <cellStyle name="20% - Accent1 3" xfId="390"/>
    <cellStyle name="20% - Accent1 3 2" xfId="442"/>
    <cellStyle name="20% - Accent1 3 2 2" xfId="683"/>
    <cellStyle name="20% - Accent1 3 3" xfId="634"/>
    <cellStyle name="20% - Accent1 4" xfId="404"/>
    <cellStyle name="20% - Accent1 4 2" xfId="648"/>
    <cellStyle name="20% - Accent1 5" xfId="480"/>
    <cellStyle name="20% - Accent2" xfId="171" builtinId="34" customBuiltin="1"/>
    <cellStyle name="20% - Accent2 2" xfId="378"/>
    <cellStyle name="20% - Accent2 2 2" xfId="430"/>
    <cellStyle name="20% - Accent2 2 2 2" xfId="671"/>
    <cellStyle name="20% - Accent2 2 3" xfId="622"/>
    <cellStyle name="20% - Accent2 3" xfId="392"/>
    <cellStyle name="20% - Accent2 3 2" xfId="444"/>
    <cellStyle name="20% - Accent2 3 2 2" xfId="685"/>
    <cellStyle name="20% - Accent2 3 3" xfId="636"/>
    <cellStyle name="20% - Accent2 4" xfId="406"/>
    <cellStyle name="20% - Accent2 4 2" xfId="650"/>
    <cellStyle name="20% - Accent2 5" xfId="482"/>
    <cellStyle name="20% - Accent3" xfId="175" builtinId="38" customBuiltin="1"/>
    <cellStyle name="20% - Accent3 2" xfId="380"/>
    <cellStyle name="20% - Accent3 2 2" xfId="432"/>
    <cellStyle name="20% - Accent3 2 2 2" xfId="673"/>
    <cellStyle name="20% - Accent3 2 3" xfId="624"/>
    <cellStyle name="20% - Accent3 3" xfId="394"/>
    <cellStyle name="20% - Accent3 3 2" xfId="446"/>
    <cellStyle name="20% - Accent3 3 2 2" xfId="687"/>
    <cellStyle name="20% - Accent3 3 3" xfId="638"/>
    <cellStyle name="20% - Accent3 4" xfId="408"/>
    <cellStyle name="20% - Accent3 4 2" xfId="652"/>
    <cellStyle name="20% - Accent3 5" xfId="484"/>
    <cellStyle name="20% - Accent4" xfId="179" builtinId="42" customBuiltin="1"/>
    <cellStyle name="20% - Accent4 2" xfId="382"/>
    <cellStyle name="20% - Accent4 2 2" xfId="434"/>
    <cellStyle name="20% - Accent4 2 2 2" xfId="675"/>
    <cellStyle name="20% - Accent4 2 3" xfId="626"/>
    <cellStyle name="20% - Accent4 3" xfId="396"/>
    <cellStyle name="20% - Accent4 3 2" xfId="448"/>
    <cellStyle name="20% - Accent4 3 2 2" xfId="689"/>
    <cellStyle name="20% - Accent4 3 3" xfId="640"/>
    <cellStyle name="20% - Accent4 4" xfId="410"/>
    <cellStyle name="20% - Accent4 4 2" xfId="654"/>
    <cellStyle name="20% - Accent4 5" xfId="486"/>
    <cellStyle name="20% - Accent5" xfId="183" builtinId="46" customBuiltin="1"/>
    <cellStyle name="20% - Accent5 2" xfId="384"/>
    <cellStyle name="20% - Accent5 2 2" xfId="436"/>
    <cellStyle name="20% - Accent5 2 2 2" xfId="677"/>
    <cellStyle name="20% - Accent5 2 3" xfId="628"/>
    <cellStyle name="20% - Accent5 3" xfId="398"/>
    <cellStyle name="20% - Accent5 3 2" xfId="450"/>
    <cellStyle name="20% - Accent5 3 2 2" xfId="691"/>
    <cellStyle name="20% - Accent5 3 3" xfId="642"/>
    <cellStyle name="20% - Accent5 4" xfId="412"/>
    <cellStyle name="20% - Accent5 4 2" xfId="656"/>
    <cellStyle name="20% - Accent5 5" xfId="488"/>
    <cellStyle name="20% - Accent6" xfId="187" builtinId="50" customBuiltin="1"/>
    <cellStyle name="20% - Accent6 2" xfId="386"/>
    <cellStyle name="20% - Accent6 2 2" xfId="438"/>
    <cellStyle name="20% - Accent6 2 2 2" xfId="679"/>
    <cellStyle name="20% - Accent6 2 3" xfId="630"/>
    <cellStyle name="20% - Accent6 3" xfId="400"/>
    <cellStyle name="20% - Accent6 3 2" xfId="452"/>
    <cellStyle name="20% - Accent6 3 2 2" xfId="693"/>
    <cellStyle name="20% - Accent6 3 3" xfId="644"/>
    <cellStyle name="20% - Accent6 4" xfId="414"/>
    <cellStyle name="20% - Accent6 4 2" xfId="658"/>
    <cellStyle name="20% - Accent6 5" xfId="490"/>
    <cellStyle name="40% - Accent1" xfId="168" builtinId="31" customBuiltin="1"/>
    <cellStyle name="40% - Accent1 2" xfId="377"/>
    <cellStyle name="40% - Accent1 2 2" xfId="429"/>
    <cellStyle name="40% - Accent1 2 2 2" xfId="670"/>
    <cellStyle name="40% - Accent1 2 3" xfId="621"/>
    <cellStyle name="40% - Accent1 3" xfId="391"/>
    <cellStyle name="40% - Accent1 3 2" xfId="443"/>
    <cellStyle name="40% - Accent1 3 2 2" xfId="684"/>
    <cellStyle name="40% - Accent1 3 3" xfId="635"/>
    <cellStyle name="40% - Accent1 4" xfId="405"/>
    <cellStyle name="40% - Accent1 4 2" xfId="649"/>
    <cellStyle name="40% - Accent1 5" xfId="481"/>
    <cellStyle name="40% - Accent2" xfId="172" builtinId="35" customBuiltin="1"/>
    <cellStyle name="40% - Accent2 2" xfId="379"/>
    <cellStyle name="40% - Accent2 2 2" xfId="431"/>
    <cellStyle name="40% - Accent2 2 2 2" xfId="672"/>
    <cellStyle name="40% - Accent2 2 3" xfId="623"/>
    <cellStyle name="40% - Accent2 3" xfId="393"/>
    <cellStyle name="40% - Accent2 3 2" xfId="445"/>
    <cellStyle name="40% - Accent2 3 2 2" xfId="686"/>
    <cellStyle name="40% - Accent2 3 3" xfId="637"/>
    <cellStyle name="40% - Accent2 4" xfId="407"/>
    <cellStyle name="40% - Accent2 4 2" xfId="651"/>
    <cellStyle name="40% - Accent2 5" xfId="483"/>
    <cellStyle name="40% - Accent3" xfId="176" builtinId="39" customBuiltin="1"/>
    <cellStyle name="40% - Accent3 2" xfId="381"/>
    <cellStyle name="40% - Accent3 2 2" xfId="433"/>
    <cellStyle name="40% - Accent3 2 2 2" xfId="674"/>
    <cellStyle name="40% - Accent3 2 3" xfId="625"/>
    <cellStyle name="40% - Accent3 3" xfId="395"/>
    <cellStyle name="40% - Accent3 3 2" xfId="447"/>
    <cellStyle name="40% - Accent3 3 2 2" xfId="688"/>
    <cellStyle name="40% - Accent3 3 3" xfId="639"/>
    <cellStyle name="40% - Accent3 4" xfId="409"/>
    <cellStyle name="40% - Accent3 4 2" xfId="653"/>
    <cellStyle name="40% - Accent3 5" xfId="485"/>
    <cellStyle name="40% - Accent4" xfId="180" builtinId="43" customBuiltin="1"/>
    <cellStyle name="40% - Accent4 2" xfId="383"/>
    <cellStyle name="40% - Accent4 2 2" xfId="435"/>
    <cellStyle name="40% - Accent4 2 2 2" xfId="676"/>
    <cellStyle name="40% - Accent4 2 3" xfId="627"/>
    <cellStyle name="40% - Accent4 3" xfId="397"/>
    <cellStyle name="40% - Accent4 3 2" xfId="449"/>
    <cellStyle name="40% - Accent4 3 2 2" xfId="690"/>
    <cellStyle name="40% - Accent4 3 3" xfId="641"/>
    <cellStyle name="40% - Accent4 4" xfId="411"/>
    <cellStyle name="40% - Accent4 4 2" xfId="655"/>
    <cellStyle name="40% - Accent4 5" xfId="487"/>
    <cellStyle name="40% - Accent5" xfId="184" builtinId="47" customBuiltin="1"/>
    <cellStyle name="40% - Accent5 2" xfId="385"/>
    <cellStyle name="40% - Accent5 2 2" xfId="437"/>
    <cellStyle name="40% - Accent5 2 2 2" xfId="678"/>
    <cellStyle name="40% - Accent5 2 3" xfId="629"/>
    <cellStyle name="40% - Accent5 3" xfId="399"/>
    <cellStyle name="40% - Accent5 3 2" xfId="451"/>
    <cellStyle name="40% - Accent5 3 2 2" xfId="692"/>
    <cellStyle name="40% - Accent5 3 3" xfId="643"/>
    <cellStyle name="40% - Accent5 4" xfId="413"/>
    <cellStyle name="40% - Accent5 4 2" xfId="657"/>
    <cellStyle name="40% - Accent5 5" xfId="489"/>
    <cellStyle name="40% - Accent6" xfId="188" builtinId="51" customBuiltin="1"/>
    <cellStyle name="40% - Accent6 2" xfId="387"/>
    <cellStyle name="40% - Accent6 2 2" xfId="439"/>
    <cellStyle name="40% - Accent6 2 2 2" xfId="680"/>
    <cellStyle name="40% - Accent6 2 3" xfId="631"/>
    <cellStyle name="40% - Accent6 3" xfId="401"/>
    <cellStyle name="40% - Accent6 3 2" xfId="453"/>
    <cellStyle name="40% - Accent6 3 2 2" xfId="694"/>
    <cellStyle name="40% - Accent6 3 3" xfId="645"/>
    <cellStyle name="40% - Accent6 4" xfId="415"/>
    <cellStyle name="40% - Accent6 4 2" xfId="659"/>
    <cellStyle name="40% - Accent6 5" xfId="491"/>
    <cellStyle name="60% - Accent1" xfId="169" builtinId="32" customBuiltin="1"/>
    <cellStyle name="60% - Accent2" xfId="173" builtinId="36" customBuiltin="1"/>
    <cellStyle name="60% - Accent3" xfId="177" builtinId="40" customBuiltin="1"/>
    <cellStyle name="60% - Accent4" xfId="181" builtinId="44" customBuiltin="1"/>
    <cellStyle name="60% - Accent5" xfId="185" builtinId="48" customBuiltin="1"/>
    <cellStyle name="60% - Accent6" xfId="189" builtinId="52" customBuiltin="1"/>
    <cellStyle name="Accent1" xfId="166" builtinId="29" customBuiltin="1"/>
    <cellStyle name="Accent2" xfId="170" builtinId="33" customBuiltin="1"/>
    <cellStyle name="Accent3" xfId="174" builtinId="37" customBuiltin="1"/>
    <cellStyle name="Accent4" xfId="178" builtinId="41" customBuiltin="1"/>
    <cellStyle name="Accent5" xfId="182" builtinId="45" customBuiltin="1"/>
    <cellStyle name="Accent6" xfId="186" builtinId="49" customBuiltin="1"/>
    <cellStyle name="Bad" xfId="156" builtinId="27" customBuiltin="1"/>
    <cellStyle name="Calculation" xfId="160" builtinId="22" customBuiltin="1"/>
    <cellStyle name="Check Cell" xfId="162" builtinId="23" customBuiltin="1"/>
    <cellStyle name="Comma 2" xfId="2"/>
    <cellStyle name="Comma 3" xfId="3"/>
    <cellStyle name="Comma 4" xfId="4"/>
    <cellStyle name="Comma 5" xfId="5"/>
    <cellStyle name="Comma 5 2" xfId="6"/>
    <cellStyle name="Comma 5 2 2" xfId="7"/>
    <cellStyle name="Comma 5 2 2 2" xfId="8"/>
    <cellStyle name="Comma 5 2 3" xfId="9"/>
    <cellStyle name="Comma 5 3" xfId="10"/>
    <cellStyle name="Comma 5 3 2" xfId="11"/>
    <cellStyle name="Comma 5 4" xfId="12"/>
    <cellStyle name="Comma 6" xfId="13"/>
    <cellStyle name="Comma 6 2" xfId="198"/>
    <cellStyle name="Comma 6 3" xfId="417"/>
    <cellStyle name="Comma 6 4" xfId="470"/>
    <cellStyle name="Currency" xfId="1" builtinId="4"/>
    <cellStyle name="Currency 2" xfId="14"/>
    <cellStyle name="Currency 3" xfId="15"/>
    <cellStyle name="Currency 4" xfId="16"/>
    <cellStyle name="Currency 5" xfId="17"/>
    <cellStyle name="Currency 5 2" xfId="18"/>
    <cellStyle name="Currency 5 2 2" xfId="19"/>
    <cellStyle name="Currency 5 3" xfId="20"/>
    <cellStyle name="Currency 6" xfId="21"/>
    <cellStyle name="Currency 7" xfId="22"/>
    <cellStyle name="Currency 7 2" xfId="205"/>
    <cellStyle name="Currency 7 3" xfId="418"/>
    <cellStyle name="Currency 7 4" xfId="471"/>
    <cellStyle name="Currency 8" xfId="23"/>
    <cellStyle name="Currency 8 2" xfId="206"/>
    <cellStyle name="Explanatory Text" xfId="164" builtinId="53" customBuiltin="1"/>
    <cellStyle name="Good" xfId="155" builtinId="26" customBuiltin="1"/>
    <cellStyle name="Heading 1" xfId="151" builtinId="16" customBuiltin="1"/>
    <cellStyle name="Heading 2" xfId="152" builtinId="17" customBuiltin="1"/>
    <cellStyle name="Heading 3" xfId="153" builtinId="18" customBuiltin="1"/>
    <cellStyle name="Heading 4" xfId="154" builtinId="19" customBuiltin="1"/>
    <cellStyle name="Input" xfId="158" builtinId="20" customBuiltin="1"/>
    <cellStyle name="Linked Cell" xfId="161" builtinId="24" customBuiltin="1"/>
    <cellStyle name="Neutral" xfId="157" builtinId="28" customBuiltin="1"/>
    <cellStyle name="Normal" xfId="0" builtinId="0"/>
    <cellStyle name="Normal 10" xfId="24"/>
    <cellStyle name="Normal 10 2" xfId="25"/>
    <cellStyle name="Normal 11" xfId="26"/>
    <cellStyle name="Normal 11 2" xfId="27"/>
    <cellStyle name="Normal 12" xfId="28"/>
    <cellStyle name="Normal 12 2" xfId="29"/>
    <cellStyle name="Normal 12 2 2" xfId="30"/>
    <cellStyle name="Normal 12 3" xfId="31"/>
    <cellStyle name="Normal 13" xfId="32"/>
    <cellStyle name="Normal 13 2" xfId="33"/>
    <cellStyle name="Normal 14" xfId="34"/>
    <cellStyle name="Normal 14 2" xfId="35"/>
    <cellStyle name="Normal 14 2 2" xfId="36"/>
    <cellStyle name="Normal 14 3" xfId="37"/>
    <cellStyle name="Normal 15" xfId="38"/>
    <cellStyle name="Normal 15 2" xfId="39"/>
    <cellStyle name="Normal 15 2 2" xfId="40"/>
    <cellStyle name="Normal 15 2 2 2" xfId="41"/>
    <cellStyle name="Normal 15 2 3" xfId="42"/>
    <cellStyle name="Normal 15 3" xfId="43"/>
    <cellStyle name="Normal 15 3 2" xfId="44"/>
    <cellStyle name="Normal 15 4" xfId="45"/>
    <cellStyle name="Normal 16" xfId="46"/>
    <cellStyle name="Normal 17" xfId="47"/>
    <cellStyle name="Normal 17 2" xfId="322"/>
    <cellStyle name="Normal 17 2 2" xfId="602"/>
    <cellStyle name="Normal 17 3" xfId="230"/>
    <cellStyle name="Normal 17 4" xfId="472"/>
    <cellStyle name="Normal 18" xfId="48"/>
    <cellStyle name="Normal 19" xfId="49"/>
    <cellStyle name="Normal 19 2" xfId="232"/>
    <cellStyle name="Normal 19 2 2" xfId="530"/>
    <cellStyle name="Normal 19 3" xfId="473"/>
    <cellStyle name="Normal 2" xfId="50"/>
    <cellStyle name="Normal 2 2" xfId="51"/>
    <cellStyle name="Normal 2 3" xfId="52"/>
    <cellStyle name="Normal 2 4" xfId="53"/>
    <cellStyle name="Normal 2 4 2" xfId="54"/>
    <cellStyle name="Normal 2 5" xfId="55"/>
    <cellStyle name="Normal 2 6" xfId="56"/>
    <cellStyle name="Normal 2 7" xfId="57"/>
    <cellStyle name="Normal 2 7 2" xfId="239"/>
    <cellStyle name="Normal 20" xfId="58"/>
    <cellStyle name="Normal 20 2" xfId="240"/>
    <cellStyle name="Normal 20 2 2" xfId="532"/>
    <cellStyle name="Normal 20 3" xfId="474"/>
    <cellStyle name="Normal 21" xfId="59"/>
    <cellStyle name="Normal 21 2" xfId="241"/>
    <cellStyle name="Normal 21 2 2" xfId="533"/>
    <cellStyle name="Normal 21 3" xfId="475"/>
    <cellStyle name="Normal 22" xfId="60"/>
    <cellStyle name="Normal 22 2" xfId="242"/>
    <cellStyle name="Normal 22 3" xfId="416"/>
    <cellStyle name="Normal 22 4" xfId="476"/>
    <cellStyle name="Normal 23" xfId="61"/>
    <cellStyle name="Normal 23 2" xfId="243"/>
    <cellStyle name="Normal 23 3" xfId="477"/>
    <cellStyle name="Normal 3" xfId="62"/>
    <cellStyle name="Normal 3 2" xfId="63"/>
    <cellStyle name="Normal 3 2 2" xfId="64"/>
    <cellStyle name="Normal 3 3" xfId="65"/>
    <cellStyle name="Normal 3 4" xfId="66"/>
    <cellStyle name="Normal 4" xfId="67"/>
    <cellStyle name="Normal 5" xfId="68"/>
    <cellStyle name="Normal 5 2" xfId="69"/>
    <cellStyle name="Normal 6" xfId="70"/>
    <cellStyle name="Normal 7" xfId="71"/>
    <cellStyle name="Normal 7 2" xfId="72"/>
    <cellStyle name="Normal 8" xfId="73"/>
    <cellStyle name="Normal 8 2" xfId="74"/>
    <cellStyle name="Normal 8 2 2" xfId="75"/>
    <cellStyle name="Normal 8 3" xfId="76"/>
    <cellStyle name="Normal 9" xfId="77"/>
    <cellStyle name="Normal 9 2" xfId="78"/>
    <cellStyle name="Note 2" xfId="79"/>
    <cellStyle name="Note 2 2" xfId="323"/>
    <cellStyle name="Note 2 2 2" xfId="603"/>
    <cellStyle name="Note 2 3" xfId="256"/>
    <cellStyle name="Note 2 4" xfId="478"/>
    <cellStyle name="Note 3" xfId="374"/>
    <cellStyle name="Note 3 2" xfId="426"/>
    <cellStyle name="Note 3 2 2" xfId="667"/>
    <cellStyle name="Note 3 3" xfId="618"/>
    <cellStyle name="Note 4" xfId="375"/>
    <cellStyle name="Note 4 2" xfId="427"/>
    <cellStyle name="Note 4 2 2" xfId="668"/>
    <cellStyle name="Note 4 3" xfId="619"/>
    <cellStyle name="Note 5" xfId="389"/>
    <cellStyle name="Note 5 2" xfId="441"/>
    <cellStyle name="Note 5 2 2" xfId="682"/>
    <cellStyle name="Note 5 3" xfId="633"/>
    <cellStyle name="Note 6" xfId="403"/>
    <cellStyle name="Note 6 2" xfId="647"/>
    <cellStyle name="Output" xfId="159" builtinId="21" customBuiltin="1"/>
    <cellStyle name="Percent 2" xfId="80"/>
    <cellStyle name="Percent 3" xfId="81"/>
    <cellStyle name="Percent 3 2" xfId="324"/>
    <cellStyle name="Percent 3 2 2" xfId="604"/>
    <cellStyle name="Percent 3 3" xfId="258"/>
    <cellStyle name="Percent 3 4" xfId="479"/>
    <cellStyle name="SAPBEXaggData" xfId="82"/>
    <cellStyle name="SAPBEXaggData 2" xfId="83"/>
    <cellStyle name="SAPBEXaggData 2 2" xfId="252"/>
    <cellStyle name="SAPBEXaggData 2 2 2" xfId="421"/>
    <cellStyle name="SAPBEXaggData 2 2 2 2" xfId="870"/>
    <cellStyle name="SAPBEXaggData 2 2 2 3" xfId="662"/>
    <cellStyle name="SAPBEXaggData 2 2 3" xfId="462"/>
    <cellStyle name="SAPBEXaggData 2 2 3 2" xfId="895"/>
    <cellStyle name="SAPBEXaggData 2 2 4" xfId="536"/>
    <cellStyle name="SAPBEXaggData 2 2 5" xfId="757"/>
    <cellStyle name="SAPBEXaggData 3" xfId="251"/>
    <cellStyle name="SAPBEXaggData 3 2" xfId="756"/>
    <cellStyle name="SAPBEXaggData 3 3" xfId="855"/>
    <cellStyle name="SAPBEXaggData 3 4" xfId="535"/>
    <cellStyle name="SAPBEXaggData 4" xfId="420"/>
    <cellStyle name="SAPBEXaggData 4 2" xfId="869"/>
    <cellStyle name="SAPBEXaggData 4 3" xfId="948"/>
    <cellStyle name="SAPBEXaggData 4 4" xfId="661"/>
    <cellStyle name="SAPBEXaggData 5" xfId="330"/>
    <cellStyle name="SAPBEXaggDataEmph" xfId="84"/>
    <cellStyle name="SAPBEXaggDataEmph 2" xfId="318"/>
    <cellStyle name="SAPBEXaggDataEmph 2 2" xfId="820"/>
    <cellStyle name="SAPBEXaggDataEmph 2 3" xfId="930"/>
    <cellStyle name="SAPBEXaggDataEmph 2 4" xfId="599"/>
    <cellStyle name="SAPBEXaggDataEmph 3" xfId="315"/>
    <cellStyle name="SAPBEXaggDataEmph 3 2" xfId="817"/>
    <cellStyle name="SAPBEXaggDataEmph 3 3" xfId="927"/>
    <cellStyle name="SAPBEXaggDataEmph 3 4" xfId="596"/>
    <cellStyle name="SAPBEXaggDataEmph 4" xfId="331"/>
    <cellStyle name="SAPBEXaggItem" xfId="85"/>
    <cellStyle name="SAPBEXaggItem 2" xfId="253"/>
    <cellStyle name="SAPBEXaggItem 2 2" xfId="758"/>
    <cellStyle name="SAPBEXaggItem 2 3" xfId="844"/>
    <cellStyle name="SAPBEXaggItem 2 4" xfId="537"/>
    <cellStyle name="SAPBEXaggItem 3" xfId="192"/>
    <cellStyle name="SAPBEXaggItem 3 2" xfId="718"/>
    <cellStyle name="SAPBEXaggItem 3 3" xfId="705"/>
    <cellStyle name="SAPBEXaggItem 3 4" xfId="494"/>
    <cellStyle name="SAPBEXaggItem 4" xfId="332"/>
    <cellStyle name="SAPBEXaggItemX" xfId="86"/>
    <cellStyle name="SAPBEXaggItemX 2" xfId="254"/>
    <cellStyle name="SAPBEXaggItemX 2 2" xfId="759"/>
    <cellStyle name="SAPBEXaggItemX 2 3" xfId="713"/>
    <cellStyle name="SAPBEXaggItemX 2 4" xfId="538"/>
    <cellStyle name="SAPBEXaggItemX 3" xfId="193"/>
    <cellStyle name="SAPBEXaggItemX 3 2" xfId="719"/>
    <cellStyle name="SAPBEXaggItemX 3 3" xfId="702"/>
    <cellStyle name="SAPBEXaggItemX 3 4" xfId="495"/>
    <cellStyle name="SAPBEXaggItemX 4" xfId="333"/>
    <cellStyle name="SAPBEXchaText" xfId="87"/>
    <cellStyle name="SAPBEXchaText 2" xfId="88"/>
    <cellStyle name="SAPBEXchaText 2 2" xfId="89"/>
    <cellStyle name="SAPBEXchaText 2 2 2" xfId="257"/>
    <cellStyle name="SAPBEXchaText 2 2 2 2" xfId="761"/>
    <cellStyle name="SAPBEXchaText 2 2 2 3" xfId="853"/>
    <cellStyle name="SAPBEXchaText 2 2 2 4" xfId="540"/>
    <cellStyle name="SAPBEXchaText 2 2 3" xfId="195"/>
    <cellStyle name="SAPBEXchaText 2 2 3 2" xfId="721"/>
    <cellStyle name="SAPBEXchaText 2 2 3 3" xfId="695"/>
    <cellStyle name="SAPBEXchaText 2 2 3 4" xfId="497"/>
    <cellStyle name="SAPBEXchaText 2 2 4" xfId="351"/>
    <cellStyle name="SAPBEXchaText 2 3" xfId="255"/>
    <cellStyle name="SAPBEXchaText 2 3 2" xfId="760"/>
    <cellStyle name="SAPBEXchaText 2 3 3" xfId="865"/>
    <cellStyle name="SAPBEXchaText 2 3 4" xfId="539"/>
    <cellStyle name="SAPBEXchaText 2 4" xfId="194"/>
    <cellStyle name="SAPBEXchaText 2 4 2" xfId="720"/>
    <cellStyle name="SAPBEXchaText 2 4 3" xfId="698"/>
    <cellStyle name="SAPBEXchaText 2 4 4" xfId="496"/>
    <cellStyle name="SAPBEXchaText 2 5" xfId="335"/>
    <cellStyle name="SAPBEXchaText 3" xfId="90"/>
    <cellStyle name="SAPBEXchaText 3 2" xfId="259"/>
    <cellStyle name="SAPBEXchaText 3 2 2" xfId="762"/>
    <cellStyle name="SAPBEXchaText 3 2 3" xfId="842"/>
    <cellStyle name="SAPBEXchaText 3 2 4" xfId="541"/>
    <cellStyle name="SAPBEXchaText 3 3" xfId="196"/>
    <cellStyle name="SAPBEXchaText 3 3 2" xfId="722"/>
    <cellStyle name="SAPBEXchaText 3 3 3" xfId="715"/>
    <cellStyle name="SAPBEXchaText 3 3 4" xfId="498"/>
    <cellStyle name="SAPBEXchaText 3 4" xfId="248"/>
    <cellStyle name="SAPBEXchaText 4" xfId="91"/>
    <cellStyle name="SAPBEXchaText 4 2" xfId="92"/>
    <cellStyle name="SAPBEXchaText 4 2 2" xfId="261"/>
    <cellStyle name="SAPBEXchaText 4 2 2 2" xfId="764"/>
    <cellStyle name="SAPBEXchaText 4 2 2 3" xfId="863"/>
    <cellStyle name="SAPBEXchaText 4 2 2 4" xfId="543"/>
    <cellStyle name="SAPBEXchaText 4 2 3" xfId="191"/>
    <cellStyle name="SAPBEXchaText 4 2 3 2" xfId="717"/>
    <cellStyle name="SAPBEXchaText 4 2 3 3" xfId="708"/>
    <cellStyle name="SAPBEXchaText 4 2 3 4" xfId="493"/>
    <cellStyle name="SAPBEXchaText 4 2 4" xfId="244"/>
    <cellStyle name="SAPBEXchaText 4 3" xfId="260"/>
    <cellStyle name="SAPBEXchaText 4 3 2" xfId="763"/>
    <cellStyle name="SAPBEXchaText 4 3 3" xfId="709"/>
    <cellStyle name="SAPBEXchaText 4 3 4" xfId="542"/>
    <cellStyle name="SAPBEXchaText 4 4" xfId="197"/>
    <cellStyle name="SAPBEXchaText 4 4 2" xfId="723"/>
    <cellStyle name="SAPBEXchaText 4 4 3" xfId="711"/>
    <cellStyle name="SAPBEXchaText 4 4 4" xfId="499"/>
    <cellStyle name="SAPBEXchaText 4 5" xfId="246"/>
    <cellStyle name="SAPBEXchaText 5" xfId="320"/>
    <cellStyle name="SAPBEXchaText 5 2" xfId="821"/>
    <cellStyle name="SAPBEXchaText 5 3" xfId="931"/>
    <cellStyle name="SAPBEXchaText 5 4" xfId="600"/>
    <cellStyle name="SAPBEXchaText 6" xfId="274"/>
    <cellStyle name="SAPBEXchaText 6 2" xfId="776"/>
    <cellStyle name="SAPBEXchaText 6 3" xfId="859"/>
    <cellStyle name="SAPBEXchaText 6 4" xfId="555"/>
    <cellStyle name="SAPBEXchaText 7" xfId="334"/>
    <cellStyle name="SAPBEXexcBad7" xfId="93"/>
    <cellStyle name="SAPBEXexcBad7 2" xfId="262"/>
    <cellStyle name="SAPBEXexcBad7 2 2" xfId="765"/>
    <cellStyle name="SAPBEXexcBad7 2 3" xfId="890"/>
    <cellStyle name="SAPBEXexcBad7 2 4" xfId="544"/>
    <cellStyle name="SAPBEXexcBad7 3" xfId="327"/>
    <cellStyle name="SAPBEXexcBad7 3 2" xfId="825"/>
    <cellStyle name="SAPBEXexcBad7 3 3" xfId="935"/>
    <cellStyle name="SAPBEXexcBad7 3 4" xfId="607"/>
    <cellStyle name="SAPBEXexcBad7 4" xfId="236"/>
    <cellStyle name="SAPBEXexcBad8" xfId="94"/>
    <cellStyle name="SAPBEXexcBad8 2" xfId="263"/>
    <cellStyle name="SAPBEXexcBad8 2 2" xfId="766"/>
    <cellStyle name="SAPBEXexcBad8 2 3" xfId="851"/>
    <cellStyle name="SAPBEXexcBad8 2 4" xfId="545"/>
    <cellStyle name="SAPBEXexcBad8 3" xfId="325"/>
    <cellStyle name="SAPBEXexcBad8 3 2" xfId="823"/>
    <cellStyle name="SAPBEXexcBad8 3 3" xfId="933"/>
    <cellStyle name="SAPBEXexcBad8 3 4" xfId="605"/>
    <cellStyle name="SAPBEXexcBad8 4" xfId="235"/>
    <cellStyle name="SAPBEXexcBad9" xfId="95"/>
    <cellStyle name="SAPBEXexcBad9 2" xfId="264"/>
    <cellStyle name="SAPBEXexcBad9 2 2" xfId="767"/>
    <cellStyle name="SAPBEXexcBad9 2 3" xfId="880"/>
    <cellStyle name="SAPBEXexcBad9 2 4" xfId="546"/>
    <cellStyle name="SAPBEXexcBad9 3" xfId="199"/>
    <cellStyle name="SAPBEXexcBad9 3 2" xfId="724"/>
    <cellStyle name="SAPBEXexcBad9 3 3" xfId="704"/>
    <cellStyle name="SAPBEXexcBad9 3 4" xfId="500"/>
    <cellStyle name="SAPBEXexcBad9 4" xfId="319"/>
    <cellStyle name="SAPBEXexcCritical4" xfId="96"/>
    <cellStyle name="SAPBEXexcCritical4 2" xfId="265"/>
    <cellStyle name="SAPBEXexcCritical4 2 2" xfId="768"/>
    <cellStyle name="SAPBEXexcCritical4 2 3" xfId="840"/>
    <cellStyle name="SAPBEXexcCritical4 2 4" xfId="547"/>
    <cellStyle name="SAPBEXexcCritical4 3" xfId="200"/>
    <cellStyle name="SAPBEXexcCritical4 3 2" xfId="725"/>
    <cellStyle name="SAPBEXexcCritical4 3 3" xfId="701"/>
    <cellStyle name="SAPBEXexcCritical4 3 4" xfId="501"/>
    <cellStyle name="SAPBEXexcCritical4 4" xfId="234"/>
    <cellStyle name="SAPBEXexcCritical5" xfId="97"/>
    <cellStyle name="SAPBEXexcCritical5 2" xfId="266"/>
    <cellStyle name="SAPBEXexcCritical5 2 2" xfId="769"/>
    <cellStyle name="SAPBEXexcCritical5 2 3" xfId="706"/>
    <cellStyle name="SAPBEXexcCritical5 2 4" xfId="548"/>
    <cellStyle name="SAPBEXexcCritical5 3" xfId="201"/>
    <cellStyle name="SAPBEXexcCritical5 3 2" xfId="726"/>
    <cellStyle name="SAPBEXexcCritical5 3 3" xfId="697"/>
    <cellStyle name="SAPBEXexcCritical5 3 4" xfId="502"/>
    <cellStyle name="SAPBEXexcCritical5 4" xfId="237"/>
    <cellStyle name="SAPBEXexcCritical6" xfId="98"/>
    <cellStyle name="SAPBEXexcCritical6 2" xfId="267"/>
    <cellStyle name="SAPBEXexcCritical6 2 2" xfId="770"/>
    <cellStyle name="SAPBEXexcCritical6 2 3" xfId="861"/>
    <cellStyle name="SAPBEXexcCritical6 2 4" xfId="549"/>
    <cellStyle name="SAPBEXexcCritical6 3" xfId="202"/>
    <cellStyle name="SAPBEXexcCritical6 3 2" xfId="727"/>
    <cellStyle name="SAPBEXexcCritical6 3 3" xfId="867"/>
    <cellStyle name="SAPBEXexcCritical6 3 4" xfId="503"/>
    <cellStyle name="SAPBEXexcCritical6 4" xfId="273"/>
    <cellStyle name="SAPBEXexcGood1" xfId="99"/>
    <cellStyle name="SAPBEXexcGood1 2" xfId="268"/>
    <cellStyle name="SAPBEXexcGood1 2 2" xfId="771"/>
    <cellStyle name="SAPBEXexcGood1 2 3" xfId="888"/>
    <cellStyle name="SAPBEXexcGood1 2 4" xfId="550"/>
    <cellStyle name="SAPBEXexcGood1 3" xfId="203"/>
    <cellStyle name="SAPBEXexcGood1 3 2" xfId="728"/>
    <cellStyle name="SAPBEXexcGood1 3 3" xfId="894"/>
    <cellStyle name="SAPBEXexcGood1 3 4" xfId="504"/>
    <cellStyle name="SAPBEXexcGood1 4" xfId="461"/>
    <cellStyle name="SAPBEXexcGood2" xfId="100"/>
    <cellStyle name="SAPBEXexcGood2 2" xfId="269"/>
    <cellStyle name="SAPBEXexcGood2 2 2" xfId="772"/>
    <cellStyle name="SAPBEXexcGood2 2 3" xfId="849"/>
    <cellStyle name="SAPBEXexcGood2 2 4" xfId="551"/>
    <cellStyle name="SAPBEXexcGood2 3" xfId="402"/>
    <cellStyle name="SAPBEXexcGood2 3 2" xfId="857"/>
    <cellStyle name="SAPBEXexcGood2 3 3" xfId="946"/>
    <cellStyle name="SAPBEXexcGood2 3 4" xfId="646"/>
    <cellStyle name="SAPBEXexcGood2 4" xfId="336"/>
    <cellStyle name="SAPBEXexcGood3" xfId="101"/>
    <cellStyle name="SAPBEXexcGood3 2" xfId="270"/>
    <cellStyle name="SAPBEXexcGood3 2 2" xfId="773"/>
    <cellStyle name="SAPBEXexcGood3 2 3" xfId="878"/>
    <cellStyle name="SAPBEXexcGood3 2 4" xfId="552"/>
    <cellStyle name="SAPBEXexcGood3 3" xfId="440"/>
    <cellStyle name="SAPBEXexcGood3 3 2" xfId="883"/>
    <cellStyle name="SAPBEXexcGood3 3 3" xfId="950"/>
    <cellStyle name="SAPBEXexcGood3 3 4" xfId="681"/>
    <cellStyle name="SAPBEXexcGood3 4" xfId="337"/>
    <cellStyle name="SAPBEXfilterDrill" xfId="102"/>
    <cellStyle name="SAPBEXfilterDrill 2" xfId="271"/>
    <cellStyle name="SAPBEXfilterDrill 2 2" xfId="774"/>
    <cellStyle name="SAPBEXfilterDrill 2 3" xfId="838"/>
    <cellStyle name="SAPBEXfilterDrill 2 4" xfId="553"/>
    <cellStyle name="SAPBEXfilterDrill 3" xfId="388"/>
    <cellStyle name="SAPBEXfilterDrill 3 2" xfId="845"/>
    <cellStyle name="SAPBEXfilterDrill 3 3" xfId="945"/>
    <cellStyle name="SAPBEXfilterDrill 3 4" xfId="632"/>
    <cellStyle name="SAPBEXfilterDrill 4" xfId="338"/>
    <cellStyle name="SAPBEXfilterItem" xfId="103"/>
    <cellStyle name="SAPBEXfilterItem 2" xfId="104"/>
    <cellStyle name="SAPBEXfilterItem 2 2" xfId="272"/>
    <cellStyle name="SAPBEXfilterItem 2 2 2" xfId="423"/>
    <cellStyle name="SAPBEXfilterItem 2 2 2 2" xfId="872"/>
    <cellStyle name="SAPBEXfilterItem 2 2 2 3" xfId="664"/>
    <cellStyle name="SAPBEXfilterItem 2 2 3" xfId="464"/>
    <cellStyle name="SAPBEXfilterItem 2 2 3 2" xfId="897"/>
    <cellStyle name="SAPBEXfilterItem 2 2 4" xfId="554"/>
    <cellStyle name="SAPBEXfilterItem 2 2 5" xfId="775"/>
    <cellStyle name="SAPBEXfilterItem 3" xfId="328"/>
    <cellStyle name="SAPBEXfilterItem 3 2" xfId="422"/>
    <cellStyle name="SAPBEXfilterItem 3 2 2" xfId="871"/>
    <cellStyle name="SAPBEXfilterItem 3 2 3" xfId="663"/>
    <cellStyle name="SAPBEXfilterItem 3 3" xfId="463"/>
    <cellStyle name="SAPBEXfilterItem 3 3 2" xfId="896"/>
    <cellStyle name="SAPBEXfilterItem 3 4" xfId="608"/>
    <cellStyle name="SAPBEXfilterItem 3 5" xfId="826"/>
    <cellStyle name="SAPBEXfilterText" xfId="105"/>
    <cellStyle name="SAPBEXfilterText 2" xfId="106"/>
    <cellStyle name="SAPBEXformats" xfId="107"/>
    <cellStyle name="SAPBEXformats 2" xfId="108"/>
    <cellStyle name="SAPBEXformats 2 2" xfId="276"/>
    <cellStyle name="SAPBEXformats 2 2 2" xfId="778"/>
    <cellStyle name="SAPBEXformats 2 2 3" xfId="847"/>
    <cellStyle name="SAPBEXformats 2 2 4" xfId="557"/>
    <cellStyle name="SAPBEXformats 2 3" xfId="190"/>
    <cellStyle name="SAPBEXformats 2 3 2" xfId="716"/>
    <cellStyle name="SAPBEXformats 2 3 3" xfId="712"/>
    <cellStyle name="SAPBEXformats 2 3 4" xfId="492"/>
    <cellStyle name="SAPBEXformats 2 4" xfId="359"/>
    <cellStyle name="SAPBEXformats 3" xfId="275"/>
    <cellStyle name="SAPBEXformats 3 2" xfId="777"/>
    <cellStyle name="SAPBEXformats 3 3" xfId="886"/>
    <cellStyle name="SAPBEXformats 3 4" xfId="556"/>
    <cellStyle name="SAPBEXformats 4" xfId="204"/>
    <cellStyle name="SAPBEXformats 4 2" xfId="729"/>
    <cellStyle name="SAPBEXformats 4 3" xfId="856"/>
    <cellStyle name="SAPBEXformats 4 4" xfId="505"/>
    <cellStyle name="SAPBEXformats 5" xfId="339"/>
    <cellStyle name="SAPBEXheaderItem" xfId="109"/>
    <cellStyle name="SAPBEXheaderItem 2" xfId="110"/>
    <cellStyle name="SAPBEXheaderItem 2 2" xfId="326"/>
    <cellStyle name="SAPBEXheaderItem 2 2 2" xfId="824"/>
    <cellStyle name="SAPBEXheaderItem 2 2 3" xfId="934"/>
    <cellStyle name="SAPBEXheaderItem 2 2 4" xfId="606"/>
    <cellStyle name="SAPBEXheaderItem 2 3" xfId="208"/>
    <cellStyle name="SAPBEXheaderItem 2 3 2" xfId="731"/>
    <cellStyle name="SAPBEXheaderItem 2 3 3" xfId="866"/>
    <cellStyle name="SAPBEXheaderItem 2 3 4" xfId="507"/>
    <cellStyle name="SAPBEXheaderItem 2 4" xfId="360"/>
    <cellStyle name="SAPBEXheaderItem 3" xfId="277"/>
    <cellStyle name="SAPBEXheaderItem 3 2" xfId="779"/>
    <cellStyle name="SAPBEXheaderItem 3 3" xfId="876"/>
    <cellStyle name="SAPBEXheaderItem 3 4" xfId="558"/>
    <cellStyle name="SAPBEXheaderItem 4" xfId="207"/>
    <cellStyle name="SAPBEXheaderItem 4 2" xfId="730"/>
    <cellStyle name="SAPBEXheaderItem 4 3" xfId="714"/>
    <cellStyle name="SAPBEXheaderItem 4 4" xfId="506"/>
    <cellStyle name="SAPBEXheaderItem 5" xfId="460"/>
    <cellStyle name="SAPBEXheaderText" xfId="111"/>
    <cellStyle name="SAPBEXheaderText 2" xfId="112"/>
    <cellStyle name="SAPBEXheaderText 2 2" xfId="279"/>
    <cellStyle name="SAPBEXheaderText 2 2 2" xfId="781"/>
    <cellStyle name="SAPBEXheaderText 2 2 3" xfId="699"/>
    <cellStyle name="SAPBEXheaderText 2 2 4" xfId="560"/>
    <cellStyle name="SAPBEXheaderText 2 3" xfId="373"/>
    <cellStyle name="SAPBEXheaderText 2 3 2" xfId="835"/>
    <cellStyle name="SAPBEXheaderText 2 3 3" xfId="944"/>
    <cellStyle name="SAPBEXheaderText 2 3 4" xfId="617"/>
    <cellStyle name="SAPBEXheaderText 2 4" xfId="341"/>
    <cellStyle name="SAPBEXheaderText 3" xfId="278"/>
    <cellStyle name="SAPBEXheaderText 3 2" xfId="780"/>
    <cellStyle name="SAPBEXheaderText 3 3" xfId="837"/>
    <cellStyle name="SAPBEXheaderText 3 4" xfId="559"/>
    <cellStyle name="SAPBEXheaderText 4" xfId="425"/>
    <cellStyle name="SAPBEXheaderText 4 2" xfId="874"/>
    <cellStyle name="SAPBEXheaderText 4 3" xfId="949"/>
    <cellStyle name="SAPBEXheaderText 4 4" xfId="666"/>
    <cellStyle name="SAPBEXheaderText 5" xfId="340"/>
    <cellStyle name="SAPBEXHLevel0" xfId="113"/>
    <cellStyle name="SAPBEXHLevel0 2" xfId="114"/>
    <cellStyle name="SAPBEXHLevel0 2 2" xfId="281"/>
    <cellStyle name="SAPBEXHLevel0 2 2 2" xfId="783"/>
    <cellStyle name="SAPBEXHLevel0 2 2 3" xfId="884"/>
    <cellStyle name="SAPBEXHLevel0 2 2 4" xfId="562"/>
    <cellStyle name="SAPBEXHLevel0 2 3" xfId="419"/>
    <cellStyle name="SAPBEXHLevel0 2 3 2" xfId="868"/>
    <cellStyle name="SAPBEXHLevel0 2 3 3" xfId="947"/>
    <cellStyle name="SAPBEXHLevel0 2 3 4" xfId="660"/>
    <cellStyle name="SAPBEXHLevel0 2 4" xfId="343"/>
    <cellStyle name="SAPBEXHLevel0 3" xfId="280"/>
    <cellStyle name="SAPBEXHLevel0 3 2" xfId="782"/>
    <cellStyle name="SAPBEXHLevel0 3 3" xfId="858"/>
    <cellStyle name="SAPBEXHLevel0 3 4" xfId="561"/>
    <cellStyle name="SAPBEXHLevel0 4" xfId="209"/>
    <cellStyle name="SAPBEXHLevel0 4 2" xfId="732"/>
    <cellStyle name="SAPBEXHLevel0 4 3" xfId="892"/>
    <cellStyle name="SAPBEXHLevel0 4 4" xfId="508"/>
    <cellStyle name="SAPBEXHLevel0 5" xfId="342"/>
    <cellStyle name="SAPBEXHLevel0X" xfId="115"/>
    <cellStyle name="SAPBEXHLevel0X 2" xfId="116"/>
    <cellStyle name="SAPBEXHLevel0X 2 2" xfId="283"/>
    <cellStyle name="SAPBEXHLevel0X 2 2 2" xfId="785"/>
    <cellStyle name="SAPBEXHLevel0X 2 2 3" xfId="875"/>
    <cellStyle name="SAPBEXHLevel0X 2 2 4" xfId="564"/>
    <cellStyle name="SAPBEXHLevel0X 2 3" xfId="211"/>
    <cellStyle name="SAPBEXHLevel0X 2 3 2" xfId="734"/>
    <cellStyle name="SAPBEXHLevel0X 2 3 3" xfId="882"/>
    <cellStyle name="SAPBEXHLevel0X 2 3 4" xfId="510"/>
    <cellStyle name="SAPBEXHLevel0X 2 4" xfId="345"/>
    <cellStyle name="SAPBEXHLevel0X 3" xfId="282"/>
    <cellStyle name="SAPBEXHLevel0X 3 2" xfId="784"/>
    <cellStyle name="SAPBEXHLevel0X 3 3" xfId="846"/>
    <cellStyle name="SAPBEXHLevel0X 3 4" xfId="563"/>
    <cellStyle name="SAPBEXHLevel0X 4" xfId="210"/>
    <cellStyle name="SAPBEXHLevel0X 4 2" xfId="733"/>
    <cellStyle name="SAPBEXHLevel0X 4 3" xfId="854"/>
    <cellStyle name="SAPBEXHLevel0X 4 4" xfId="509"/>
    <cellStyle name="SAPBEXHLevel0X 5" xfId="344"/>
    <cellStyle name="SAPBEXHLevel1" xfId="117"/>
    <cellStyle name="SAPBEXHLevel1 2" xfId="118"/>
    <cellStyle name="SAPBEXHLevel1 2 2" xfId="285"/>
    <cellStyle name="SAPBEXHLevel1 2 2 2" xfId="787"/>
    <cellStyle name="SAPBEXHLevel1 2 2 3" xfId="696"/>
    <cellStyle name="SAPBEXHLevel1 2 2 4" xfId="566"/>
    <cellStyle name="SAPBEXHLevel1 2 3" xfId="212"/>
    <cellStyle name="SAPBEXHLevel1 2 3 2" xfId="735"/>
    <cellStyle name="SAPBEXHLevel1 2 3 3" xfId="843"/>
    <cellStyle name="SAPBEXHLevel1 2 3 4" xfId="511"/>
    <cellStyle name="SAPBEXHLevel1 2 4" xfId="347"/>
    <cellStyle name="SAPBEXHLevel1 3" xfId="284"/>
    <cellStyle name="SAPBEXHLevel1 3 2" xfId="786"/>
    <cellStyle name="SAPBEXHLevel1 3 3" xfId="836"/>
    <cellStyle name="SAPBEXHLevel1 3 4" xfId="565"/>
    <cellStyle name="SAPBEXHLevel1 4" xfId="361"/>
    <cellStyle name="SAPBEXHLevel1 4 2" xfId="834"/>
    <cellStyle name="SAPBEXHLevel1 4 3" xfId="943"/>
    <cellStyle name="SAPBEXHLevel1 4 4" xfId="616"/>
    <cellStyle name="SAPBEXHLevel1 5" xfId="346"/>
    <cellStyle name="SAPBEXHLevel1X" xfId="119"/>
    <cellStyle name="SAPBEXHLevel1X 2" xfId="120"/>
    <cellStyle name="SAPBEXHLevel1X 2 2" xfId="287"/>
    <cellStyle name="SAPBEXHLevel1X 2 2 2" xfId="789"/>
    <cellStyle name="SAPBEXHLevel1X 2 2 3" xfId="900"/>
    <cellStyle name="SAPBEXHLevel1X 2 2 4" xfId="568"/>
    <cellStyle name="SAPBEXHLevel1X 2 3" xfId="214"/>
    <cellStyle name="SAPBEXHLevel1X 2 3 2" xfId="737"/>
    <cellStyle name="SAPBEXHLevel1X 2 3 3" xfId="864"/>
    <cellStyle name="SAPBEXHLevel1X 2 3 4" xfId="513"/>
    <cellStyle name="SAPBEXHLevel1X 2 4" xfId="349"/>
    <cellStyle name="SAPBEXHLevel1X 3" xfId="286"/>
    <cellStyle name="SAPBEXHLevel1X 3 2" xfId="788"/>
    <cellStyle name="SAPBEXHLevel1X 3 3" xfId="899"/>
    <cellStyle name="SAPBEXHLevel1X 3 4" xfId="567"/>
    <cellStyle name="SAPBEXHLevel1X 4" xfId="213"/>
    <cellStyle name="SAPBEXHLevel1X 4 2" xfId="736"/>
    <cellStyle name="SAPBEXHLevel1X 4 3" xfId="710"/>
    <cellStyle name="SAPBEXHLevel1X 4 4" xfId="512"/>
    <cellStyle name="SAPBEXHLevel1X 5" xfId="348"/>
    <cellStyle name="SAPBEXHLevel2" xfId="121"/>
    <cellStyle name="SAPBEXHLevel2 2" xfId="122"/>
    <cellStyle name="SAPBEXHLevel2 2 2" xfId="289"/>
    <cellStyle name="SAPBEXHLevel2 2 2 2" xfId="791"/>
    <cellStyle name="SAPBEXHLevel2 2 2 3" xfId="902"/>
    <cellStyle name="SAPBEXHLevel2 2 2 4" xfId="570"/>
    <cellStyle name="SAPBEXHLevel2 2 3" xfId="216"/>
    <cellStyle name="SAPBEXHLevel2 2 3 2" xfId="739"/>
    <cellStyle name="SAPBEXHLevel2 2 3 3" xfId="852"/>
    <cellStyle name="SAPBEXHLevel2 2 3 4" xfId="515"/>
    <cellStyle name="SAPBEXHLevel2 2 4" xfId="329"/>
    <cellStyle name="SAPBEXHLevel2 3" xfId="288"/>
    <cellStyle name="SAPBEXHLevel2 3 2" xfId="790"/>
    <cellStyle name="SAPBEXHLevel2 3 3" xfId="901"/>
    <cellStyle name="SAPBEXHLevel2 3 4" xfId="569"/>
    <cellStyle name="SAPBEXHLevel2 4" xfId="215"/>
    <cellStyle name="SAPBEXHLevel2 4 2" xfId="738"/>
    <cellStyle name="SAPBEXHLevel2 4 3" xfId="891"/>
    <cellStyle name="SAPBEXHLevel2 4 4" xfId="514"/>
    <cellStyle name="SAPBEXHLevel2 5" xfId="350"/>
    <cellStyle name="SAPBEXHLevel2X" xfId="123"/>
    <cellStyle name="SAPBEXHLevel2X 2" xfId="124"/>
    <cellStyle name="SAPBEXHLevel2X 2 2" xfId="291"/>
    <cellStyle name="SAPBEXHLevel2X 2 2 2" xfId="793"/>
    <cellStyle name="SAPBEXHLevel2X 2 2 3" xfId="904"/>
    <cellStyle name="SAPBEXHLevel2X 2 2 4" xfId="572"/>
    <cellStyle name="SAPBEXHLevel2X 2 3" xfId="218"/>
    <cellStyle name="SAPBEXHLevel2X 2 3 2" xfId="741"/>
    <cellStyle name="SAPBEXHLevel2X 2 3 3" xfId="841"/>
    <cellStyle name="SAPBEXHLevel2X 2 3 4" xfId="517"/>
    <cellStyle name="SAPBEXHLevel2X 2 4" xfId="238"/>
    <cellStyle name="SAPBEXHLevel2X 3" xfId="290"/>
    <cellStyle name="SAPBEXHLevel2X 3 2" xfId="792"/>
    <cellStyle name="SAPBEXHLevel2X 3 3" xfId="903"/>
    <cellStyle name="SAPBEXHLevel2X 3 4" xfId="571"/>
    <cellStyle name="SAPBEXHLevel2X 4" xfId="217"/>
    <cellStyle name="SAPBEXHLevel2X 4 2" xfId="740"/>
    <cellStyle name="SAPBEXHLevel2X 4 3" xfId="881"/>
    <cellStyle name="SAPBEXHLevel2X 4 4" xfId="516"/>
    <cellStyle name="SAPBEXHLevel2X 5" xfId="245"/>
    <cellStyle name="SAPBEXHLevel3" xfId="125"/>
    <cellStyle name="SAPBEXHLevel3 2" xfId="126"/>
    <cellStyle name="SAPBEXHLevel3 2 2" xfId="293"/>
    <cellStyle name="SAPBEXHLevel3 2 2 2" xfId="795"/>
    <cellStyle name="SAPBEXHLevel3 2 2 3" xfId="906"/>
    <cellStyle name="SAPBEXHLevel3 2 2 4" xfId="574"/>
    <cellStyle name="SAPBEXHLevel3 2 3" xfId="220"/>
    <cellStyle name="SAPBEXHLevel3 2 3 2" xfId="743"/>
    <cellStyle name="SAPBEXHLevel3 2 3 3" xfId="862"/>
    <cellStyle name="SAPBEXHLevel3 2 3 4" xfId="519"/>
    <cellStyle name="SAPBEXHLevel3 2 4" xfId="367"/>
    <cellStyle name="SAPBEXHLevel3 3" xfId="292"/>
    <cellStyle name="SAPBEXHLevel3 3 2" xfId="794"/>
    <cellStyle name="SAPBEXHLevel3 3 3" xfId="905"/>
    <cellStyle name="SAPBEXHLevel3 3 4" xfId="573"/>
    <cellStyle name="SAPBEXHLevel3 4" xfId="219"/>
    <cellStyle name="SAPBEXHLevel3 4 2" xfId="742"/>
    <cellStyle name="SAPBEXHLevel3 4 3" xfId="707"/>
    <cellStyle name="SAPBEXHLevel3 4 4" xfId="518"/>
    <cellStyle name="SAPBEXHLevel3 5" xfId="370"/>
    <cellStyle name="SAPBEXHLevel3X" xfId="127"/>
    <cellStyle name="SAPBEXHLevel3X 2" xfId="128"/>
    <cellStyle name="SAPBEXHLevel3X 2 2" xfId="316"/>
    <cellStyle name="SAPBEXHLevel3X 2 2 2" xfId="818"/>
    <cellStyle name="SAPBEXHLevel3X 2 2 3" xfId="928"/>
    <cellStyle name="SAPBEXHLevel3X 2 2 4" xfId="597"/>
    <cellStyle name="SAPBEXHLevel3X 2 3" xfId="221"/>
    <cellStyle name="SAPBEXHLevel3X 2 3 2" xfId="744"/>
    <cellStyle name="SAPBEXHLevel3X 2 3 3" xfId="889"/>
    <cellStyle name="SAPBEXHLevel3X 2 3 4" xfId="520"/>
    <cellStyle name="SAPBEXHLevel3X 2 4" xfId="369"/>
    <cellStyle name="SAPBEXHLevel3X 3" xfId="294"/>
    <cellStyle name="SAPBEXHLevel3X 3 2" xfId="796"/>
    <cellStyle name="SAPBEXHLevel3X 3 3" xfId="907"/>
    <cellStyle name="SAPBEXHLevel3X 3 4" xfId="575"/>
    <cellStyle name="SAPBEXHLevel3X 4" xfId="313"/>
    <cellStyle name="SAPBEXHLevel3X 4 2" xfId="815"/>
    <cellStyle name="SAPBEXHLevel3X 4 3" xfId="925"/>
    <cellStyle name="SAPBEXHLevel3X 4 4" xfId="594"/>
    <cellStyle name="SAPBEXHLevel3X 5" xfId="363"/>
    <cellStyle name="SAPBEXresData" xfId="129"/>
    <cellStyle name="SAPBEXresData 2" xfId="295"/>
    <cellStyle name="SAPBEXresData 2 2" xfId="797"/>
    <cellStyle name="SAPBEXresData 2 3" xfId="908"/>
    <cellStyle name="SAPBEXresData 2 4" xfId="576"/>
    <cellStyle name="SAPBEXresData 3" xfId="317"/>
    <cellStyle name="SAPBEXresData 3 2" xfId="819"/>
    <cellStyle name="SAPBEXresData 3 3" xfId="929"/>
    <cellStyle name="SAPBEXresData 3 4" xfId="598"/>
    <cellStyle name="SAPBEXresData 4" xfId="362"/>
    <cellStyle name="SAPBEXresDataEmph" xfId="130"/>
    <cellStyle name="SAPBEXresDataEmph 2" xfId="296"/>
    <cellStyle name="SAPBEXresDataEmph 2 2" xfId="798"/>
    <cellStyle name="SAPBEXresDataEmph 2 3" xfId="909"/>
    <cellStyle name="SAPBEXresDataEmph 2 4" xfId="577"/>
    <cellStyle name="SAPBEXresDataEmph 3" xfId="222"/>
    <cellStyle name="SAPBEXresDataEmph 3 2" xfId="745"/>
    <cellStyle name="SAPBEXresDataEmph 3 3" xfId="850"/>
    <cellStyle name="SAPBEXresDataEmph 3 4" xfId="521"/>
    <cellStyle name="SAPBEXresDataEmph 4" xfId="247"/>
    <cellStyle name="SAPBEXresItem" xfId="131"/>
    <cellStyle name="SAPBEXresItem 2" xfId="297"/>
    <cellStyle name="SAPBEXresItem 2 2" xfId="799"/>
    <cellStyle name="SAPBEXresItem 2 3" xfId="910"/>
    <cellStyle name="SAPBEXresItem 2 4" xfId="578"/>
    <cellStyle name="SAPBEXresItem 3" xfId="223"/>
    <cellStyle name="SAPBEXresItem 3 2" xfId="746"/>
    <cellStyle name="SAPBEXresItem 3 3" xfId="879"/>
    <cellStyle name="SAPBEXresItem 3 4" xfId="522"/>
    <cellStyle name="SAPBEXresItem 4" xfId="365"/>
    <cellStyle name="SAPBEXresItemX" xfId="132"/>
    <cellStyle name="SAPBEXresItemX 2" xfId="298"/>
    <cellStyle name="SAPBEXresItemX 2 2" xfId="800"/>
    <cellStyle name="SAPBEXresItemX 2 3" xfId="911"/>
    <cellStyle name="SAPBEXresItemX 2 4" xfId="579"/>
    <cellStyle name="SAPBEXresItemX 3" xfId="224"/>
    <cellStyle name="SAPBEXresItemX 3 2" xfId="747"/>
    <cellStyle name="SAPBEXresItemX 3 3" xfId="839"/>
    <cellStyle name="SAPBEXresItemX 3 4" xfId="523"/>
    <cellStyle name="SAPBEXresItemX 4" xfId="372"/>
    <cellStyle name="SAPBEXstdData" xfId="133"/>
    <cellStyle name="SAPBEXstdData 2" xfId="299"/>
    <cellStyle name="SAPBEXstdData 2 2" xfId="801"/>
    <cellStyle name="SAPBEXstdData 2 3" xfId="912"/>
    <cellStyle name="SAPBEXstdData 2 4" xfId="580"/>
    <cellStyle name="SAPBEXstdData 3" xfId="225"/>
    <cellStyle name="SAPBEXstdData 3 2" xfId="748"/>
    <cellStyle name="SAPBEXstdData 3 3" xfId="703"/>
    <cellStyle name="SAPBEXstdData 3 4" xfId="524"/>
    <cellStyle name="SAPBEXstdData 4" xfId="368"/>
    <cellStyle name="SAPBEXstdDataEmph" xfId="134"/>
    <cellStyle name="SAPBEXstdDataEmph 2" xfId="300"/>
    <cellStyle name="SAPBEXstdDataEmph 2 2" xfId="802"/>
    <cellStyle name="SAPBEXstdDataEmph 2 3" xfId="913"/>
    <cellStyle name="SAPBEXstdDataEmph 2 4" xfId="581"/>
    <cellStyle name="SAPBEXstdDataEmph 3" xfId="226"/>
    <cellStyle name="SAPBEXstdDataEmph 3 2" xfId="749"/>
    <cellStyle name="SAPBEXstdDataEmph 3 3" xfId="860"/>
    <cellStyle name="SAPBEXstdDataEmph 3 4" xfId="525"/>
    <cellStyle name="SAPBEXstdDataEmph 4" xfId="364"/>
    <cellStyle name="SAPBEXstdItem" xfId="135"/>
    <cellStyle name="SAPBEXstdItem 2" xfId="136"/>
    <cellStyle name="SAPBEXstdItem 2 2" xfId="137"/>
    <cellStyle name="SAPBEXstdItem 2 2 2" xfId="302"/>
    <cellStyle name="SAPBEXstdItem 2 2 2 2" xfId="804"/>
    <cellStyle name="SAPBEXstdItem 2 2 2 3" xfId="915"/>
    <cellStyle name="SAPBEXstdItem 2 2 2 4" xfId="583"/>
    <cellStyle name="SAPBEXstdItem 2 2 3" xfId="229"/>
    <cellStyle name="SAPBEXstdItem 2 2 3 2" xfId="752"/>
    <cellStyle name="SAPBEXstdItem 2 2 3 3" xfId="877"/>
    <cellStyle name="SAPBEXstdItem 2 2 3 4" xfId="528"/>
    <cellStyle name="SAPBEXstdItem 2 2 4" xfId="459"/>
    <cellStyle name="SAPBEXstdItem 2 3" xfId="321"/>
    <cellStyle name="SAPBEXstdItem 2 3 2" xfId="822"/>
    <cellStyle name="SAPBEXstdItem 2 3 3" xfId="932"/>
    <cellStyle name="SAPBEXstdItem 2 3 4" xfId="601"/>
    <cellStyle name="SAPBEXstdItem 2 4" xfId="228"/>
    <cellStyle name="SAPBEXstdItem 2 4 2" xfId="751"/>
    <cellStyle name="SAPBEXstdItem 2 4 3" xfId="848"/>
    <cellStyle name="SAPBEXstdItem 2 4 4" xfId="527"/>
    <cellStyle name="SAPBEXstdItem 2 5" xfId="249"/>
    <cellStyle name="SAPBEXstdItem 3" xfId="138"/>
    <cellStyle name="SAPBEXstdItem 3 2" xfId="303"/>
    <cellStyle name="SAPBEXstdItem 3 2 2" xfId="805"/>
    <cellStyle name="SAPBEXstdItem 3 2 3" xfId="916"/>
    <cellStyle name="SAPBEXstdItem 3 2 4" xfId="584"/>
    <cellStyle name="SAPBEXstdItem 3 3" xfId="231"/>
    <cellStyle name="SAPBEXstdItem 3 3 2" xfId="753"/>
    <cellStyle name="SAPBEXstdItem 3 3 3" xfId="700"/>
    <cellStyle name="SAPBEXstdItem 3 3 4" xfId="529"/>
    <cellStyle name="SAPBEXstdItem 3 4" xfId="469"/>
    <cellStyle name="SAPBEXstdItem 4" xfId="139"/>
    <cellStyle name="SAPBEXstdItem 4 2" xfId="140"/>
    <cellStyle name="SAPBEXstdItem 4 2 2" xfId="304"/>
    <cellStyle name="SAPBEXstdItem 4 2 2 2" xfId="806"/>
    <cellStyle name="SAPBEXstdItem 4 2 2 3" xfId="917"/>
    <cellStyle name="SAPBEXstdItem 4 2 2 4" xfId="585"/>
    <cellStyle name="SAPBEXstdItem 4 2 3" xfId="357"/>
    <cellStyle name="SAPBEXstdItem 4 2 3 2" xfId="832"/>
    <cellStyle name="SAPBEXstdItem 4 2 3 3" xfId="941"/>
    <cellStyle name="SAPBEXstdItem 4 2 3 4" xfId="614"/>
    <cellStyle name="SAPBEXstdItem 4 2 4" xfId="467"/>
    <cellStyle name="SAPBEXstdItem 4 3" xfId="314"/>
    <cellStyle name="SAPBEXstdItem 4 3 2" xfId="816"/>
    <cellStyle name="SAPBEXstdItem 4 3 3" xfId="926"/>
    <cellStyle name="SAPBEXstdItem 4 3 4" xfId="595"/>
    <cellStyle name="SAPBEXstdItem 4 4" xfId="250"/>
    <cellStyle name="SAPBEXstdItem 4 4 2" xfId="755"/>
    <cellStyle name="SAPBEXstdItem 4 4 3" xfId="893"/>
    <cellStyle name="SAPBEXstdItem 4 4 4" xfId="534"/>
    <cellStyle name="SAPBEXstdItem 4 5" xfId="456"/>
    <cellStyle name="SAPBEXstdItem 5" xfId="141"/>
    <cellStyle name="SAPBEXstdItem 5 2" xfId="305"/>
    <cellStyle name="SAPBEXstdItem 5 2 2" xfId="424"/>
    <cellStyle name="SAPBEXstdItem 5 2 2 2" xfId="873"/>
    <cellStyle name="SAPBEXstdItem 5 2 2 3" xfId="665"/>
    <cellStyle name="SAPBEXstdItem 5 2 3" xfId="465"/>
    <cellStyle name="SAPBEXstdItem 5 2 3 2" xfId="898"/>
    <cellStyle name="SAPBEXstdItem 5 2 4" xfId="586"/>
    <cellStyle name="SAPBEXstdItem 5 2 5" xfId="807"/>
    <cellStyle name="SAPBEXstdItem 6" xfId="301"/>
    <cellStyle name="SAPBEXstdItem 6 2" xfId="803"/>
    <cellStyle name="SAPBEXstdItem 6 3" xfId="914"/>
    <cellStyle name="SAPBEXstdItem 6 4" xfId="582"/>
    <cellStyle name="SAPBEXstdItem 7" xfId="227"/>
    <cellStyle name="SAPBEXstdItem 7 2" xfId="750"/>
    <cellStyle name="SAPBEXstdItem 7 3" xfId="887"/>
    <cellStyle name="SAPBEXstdItem 7 4" xfId="526"/>
    <cellStyle name="SAPBEXstdItem 8" xfId="371"/>
    <cellStyle name="SAPBEXstdItemX" xfId="142"/>
    <cellStyle name="SAPBEXstdItemX 2" xfId="143"/>
    <cellStyle name="SAPBEXstdItemX 2 2" xfId="144"/>
    <cellStyle name="SAPBEXstdItemX 2 2 2" xfId="308"/>
    <cellStyle name="SAPBEXstdItemX 2 2 2 2" xfId="810"/>
    <cellStyle name="SAPBEXstdItemX 2 2 2 3" xfId="920"/>
    <cellStyle name="SAPBEXstdItemX 2 2 2 4" xfId="589"/>
    <cellStyle name="SAPBEXstdItemX 2 2 3" xfId="354"/>
    <cellStyle name="SAPBEXstdItemX 2 2 3 2" xfId="829"/>
    <cellStyle name="SAPBEXstdItemX 2 2 3 3" xfId="938"/>
    <cellStyle name="SAPBEXstdItemX 2 2 3 4" xfId="611"/>
    <cellStyle name="SAPBEXstdItemX 2 2 4" xfId="468"/>
    <cellStyle name="SAPBEXstdItemX 2 3" xfId="307"/>
    <cellStyle name="SAPBEXstdItemX 2 3 2" xfId="809"/>
    <cellStyle name="SAPBEXstdItemX 2 3 3" xfId="919"/>
    <cellStyle name="SAPBEXstdItemX 2 3 4" xfId="588"/>
    <cellStyle name="SAPBEXstdItemX 2 4" xfId="355"/>
    <cellStyle name="SAPBEXstdItemX 2 4 2" xfId="830"/>
    <cellStyle name="SAPBEXstdItemX 2 4 3" xfId="939"/>
    <cellStyle name="SAPBEXstdItemX 2 4 4" xfId="612"/>
    <cellStyle name="SAPBEXstdItemX 2 5" xfId="458"/>
    <cellStyle name="SAPBEXstdItemX 3" xfId="145"/>
    <cellStyle name="SAPBEXstdItemX 3 2" xfId="309"/>
    <cellStyle name="SAPBEXstdItemX 3 2 2" xfId="811"/>
    <cellStyle name="SAPBEXstdItemX 3 2 3" xfId="921"/>
    <cellStyle name="SAPBEXstdItemX 3 2 4" xfId="590"/>
    <cellStyle name="SAPBEXstdItemX 3 3" xfId="353"/>
    <cellStyle name="SAPBEXstdItemX 3 3 2" xfId="828"/>
    <cellStyle name="SAPBEXstdItemX 3 3 3" xfId="937"/>
    <cellStyle name="SAPBEXstdItemX 3 3 4" xfId="610"/>
    <cellStyle name="SAPBEXstdItemX 3 4" xfId="455"/>
    <cellStyle name="SAPBEXstdItemX 4" xfId="146"/>
    <cellStyle name="SAPBEXstdItemX 4 2" xfId="147"/>
    <cellStyle name="SAPBEXstdItemX 4 2 2" xfId="311"/>
    <cellStyle name="SAPBEXstdItemX 4 2 2 2" xfId="813"/>
    <cellStyle name="SAPBEXstdItemX 4 2 2 3" xfId="923"/>
    <cellStyle name="SAPBEXstdItemX 4 2 2 4" xfId="592"/>
    <cellStyle name="SAPBEXstdItemX 4 2 3" xfId="356"/>
    <cellStyle name="SAPBEXstdItemX 4 2 3 2" xfId="831"/>
    <cellStyle name="SAPBEXstdItemX 4 2 3 3" xfId="940"/>
    <cellStyle name="SAPBEXstdItemX 4 2 3 4" xfId="613"/>
    <cellStyle name="SAPBEXstdItemX 4 2 4" xfId="454"/>
    <cellStyle name="SAPBEXstdItemX 4 3" xfId="310"/>
    <cellStyle name="SAPBEXstdItemX 4 3 2" xfId="812"/>
    <cellStyle name="SAPBEXstdItemX 4 3 3" xfId="922"/>
    <cellStyle name="SAPBEXstdItemX 4 3 4" xfId="591"/>
    <cellStyle name="SAPBEXstdItemX 4 4" xfId="352"/>
    <cellStyle name="SAPBEXstdItemX 4 4 2" xfId="827"/>
    <cellStyle name="SAPBEXstdItemX 4 4 3" xfId="936"/>
    <cellStyle name="SAPBEXstdItemX 4 4 4" xfId="609"/>
    <cellStyle name="SAPBEXstdItemX 4 5" xfId="466"/>
    <cellStyle name="SAPBEXstdItemX 5" xfId="306"/>
    <cellStyle name="SAPBEXstdItemX 5 2" xfId="808"/>
    <cellStyle name="SAPBEXstdItemX 5 3" xfId="918"/>
    <cellStyle name="SAPBEXstdItemX 5 4" xfId="587"/>
    <cellStyle name="SAPBEXstdItemX 6" xfId="358"/>
    <cellStyle name="SAPBEXstdItemX 6 2" xfId="833"/>
    <cellStyle name="SAPBEXstdItemX 6 3" xfId="942"/>
    <cellStyle name="SAPBEXstdItemX 6 4" xfId="615"/>
    <cellStyle name="SAPBEXstdItemX 7" xfId="366"/>
    <cellStyle name="SAPBEXtitle" xfId="148"/>
    <cellStyle name="SAPBEXundefined" xfId="149"/>
    <cellStyle name="SAPBEXundefined 2" xfId="312"/>
    <cellStyle name="SAPBEXundefined 2 2" xfId="814"/>
    <cellStyle name="SAPBEXundefined 2 3" xfId="924"/>
    <cellStyle name="SAPBEXundefined 2 4" xfId="593"/>
    <cellStyle name="SAPBEXundefined 3" xfId="233"/>
    <cellStyle name="SAPBEXundefined 3 2" xfId="754"/>
    <cellStyle name="SAPBEXundefined 3 3" xfId="885"/>
    <cellStyle name="SAPBEXundefined 3 4" xfId="531"/>
    <cellStyle name="SAPBEXundefined 4" xfId="457"/>
    <cellStyle name="Title" xfId="150" builtinId="15" customBuiltin="1"/>
    <cellStyle name="Total" xfId="165" builtinId="25" customBuiltin="1"/>
    <cellStyle name="Warning Text" xfId="163" builtinId="11" customBuiltin="1"/>
  </cellStyles>
  <dxfs count="0"/>
  <tableStyles count="0" defaultTableStyle="TableStyleMedium2" defaultPivotStyle="PivotStyleLight16"/>
  <colors>
    <mruColors>
      <color rgb="FF66CCFF"/>
      <color rgb="FFFFFF99"/>
      <color rgb="FF0000FF"/>
      <color rgb="FF000099"/>
      <color rgb="FF0066FF"/>
      <color rgb="FF33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talanker\AppData\Local\Microsoft\Windows\Temporary%20Internet%20Files\Content.Outlook\EPTUZKCO\Initial%20Project%20Scores\P3.0%20Existing%20Projects%202-4-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obility%20Fund\2012%20Solicitation\DRAFT%20Mobility%20Fund%20Scores%20-%206-6-12%20with%20D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unding%20Scenarios\Spreadsheets\Strategic%20Transportation%20Investments%20MASTER%20Spreadsheet%202-11-14%20Tes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talanker\AppData\Local\Microsoft\Windows\Temporary%20Internet%20Files\Content.Outlook\EPTUZKCO\Interchange-Intersection%20Projects\All%20New%20Interchange-Intersection%20Submittals%20(Phase%20III)%204-29-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rioritization%202.0\Projects\Urban%20Loops\Mobility%20Fund\Project%20Evaluation\Potential%20Project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onnect.ncdot.gov/Users/kmvollert/AppData/Local/Microsoft/Windows/Temporary%20Internet%20Files/Content.Outlook/7T3AZ8G0/P3_0%20-%20Aviation%20Projects%20Import%20Info%20Final_sent_Corrected%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3.0 Existing Projects - DRAFT"/>
      <sheetName val="TREDIS Input-All Projects"/>
      <sheetName val="TREDIS Input 2-4-14"/>
      <sheetName val="Drop down options"/>
    </sheetNames>
    <sheetDataSet>
      <sheetData sheetId="0">
        <row r="7">
          <cell r="A7" t="str">
            <v>H090001-A</v>
          </cell>
        </row>
      </sheetData>
      <sheetData sheetId="1"/>
      <sheetData sheetId="2">
        <row r="5">
          <cell r="A5" t="str">
            <v>H129070-B</v>
          </cell>
        </row>
      </sheetData>
      <sheetData sheetId="3">
        <row r="2">
          <cell r="A2" t="str">
            <v>2A - 2 Lane Undivided with Paved Shoulders, 55 mph</v>
          </cell>
          <cell r="B2" t="str">
            <v>Depressed Grass Median (46ft - Cable Guiderail)</v>
          </cell>
          <cell r="C2" t="str">
            <v>Arterial</v>
          </cell>
          <cell r="D2" t="str">
            <v>Full</v>
          </cell>
          <cell r="E2">
            <v>70</v>
          </cell>
          <cell r="F2" t="str">
            <v>Level</v>
          </cell>
          <cell r="G2" t="str">
            <v>1 - Interstate</v>
          </cell>
          <cell r="H2" t="str">
            <v>1 - Widen Existing Roadway</v>
          </cell>
        </row>
        <row r="3">
          <cell r="A3" t="str">
            <v>2B - 2 Lane Undivided with Paved Shoulders, 25-45 mph</v>
          </cell>
          <cell r="B3" t="str">
            <v>Raised Grass Median</v>
          </cell>
          <cell r="C3" t="str">
            <v>Two Lane Highway</v>
          </cell>
          <cell r="D3" t="str">
            <v>Limited</v>
          </cell>
          <cell r="E3">
            <v>65</v>
          </cell>
          <cell r="F3" t="str">
            <v>Rolling</v>
          </cell>
          <cell r="G3" t="str">
            <v>2 - Other Principal Arterial/Other Freeway</v>
          </cell>
          <cell r="H3" t="str">
            <v>2 - Upgrade Arterial to Freeway/Expressway</v>
          </cell>
        </row>
        <row r="4">
          <cell r="A4" t="str">
            <v>2C - 2 Lane Undivided with Paved Shoulders, 25-35 mph</v>
          </cell>
          <cell r="B4" t="str">
            <v>Raised Concrete Median</v>
          </cell>
          <cell r="C4" t="str">
            <v>Multi-Lane Highway</v>
          </cell>
          <cell r="D4" t="str">
            <v>Partial</v>
          </cell>
          <cell r="E4">
            <v>60</v>
          </cell>
          <cell r="F4" t="str">
            <v>Mountainous</v>
          </cell>
          <cell r="G4" t="str">
            <v>3 - Other Principal Arterial</v>
          </cell>
          <cell r="H4" t="str">
            <v>3 - Upgrade Expressway to Freeway</v>
          </cell>
        </row>
        <row r="5">
          <cell r="A5" t="str">
            <v>2D - 2 Lane Undivided with Paved Shoulders and Sidewalks, 25-45 mph</v>
          </cell>
          <cell r="B5" t="str">
            <v>Jersey Barrier</v>
          </cell>
          <cell r="C5" t="str">
            <v>Freeway</v>
          </cell>
          <cell r="D5" t="str">
            <v>None</v>
          </cell>
          <cell r="E5">
            <v>55</v>
          </cell>
          <cell r="G5" t="str">
            <v>4 - Minor Arterial</v>
          </cell>
          <cell r="H5" t="str">
            <v>4 - Upgrade Arterial to Superstreet</v>
          </cell>
        </row>
        <row r="6">
          <cell r="A6" t="str">
            <v>2E - 2 Lane Undivided with Curb &amp; Gutter, Bike Lanes, and Sidewalks, 25-45 mph</v>
          </cell>
          <cell r="B6" t="str">
            <v>Two Way Left Turn Lane</v>
          </cell>
          <cell r="C6" t="str">
            <v>Superstreet</v>
          </cell>
          <cell r="E6">
            <v>50</v>
          </cell>
          <cell r="G6" t="str">
            <v>5 - Major Collector</v>
          </cell>
          <cell r="H6" t="str">
            <v>5 - Construct Roadway on New Location</v>
          </cell>
        </row>
        <row r="7">
          <cell r="A7" t="str">
            <v>2F - 2 Lane Undivided with Paved Shoulders and Sidewalks in CAMA Counties, 25-45 mph</v>
          </cell>
          <cell r="B7" t="str">
            <v>Undivided</v>
          </cell>
          <cell r="E7">
            <v>45</v>
          </cell>
          <cell r="G7" t="str">
            <v>6 - Minor Collector</v>
          </cell>
          <cell r="H7" t="str">
            <v>6 - Widen Existing Roadway and Construct Part on New Location</v>
          </cell>
        </row>
        <row r="8">
          <cell r="A8" t="str">
            <v>2G - 2 Lane Undivided with Curb &amp; Gutter, Parking Both Sides, Bike Lanes, and Sidewalks, 25-45 mph</v>
          </cell>
          <cell r="E8">
            <v>40</v>
          </cell>
          <cell r="G8" t="str">
            <v>7 - Local</v>
          </cell>
          <cell r="H8" t="str">
            <v>7 - Upgrade At-grade Intersection to Interchange or Grade Separation</v>
          </cell>
        </row>
        <row r="9">
          <cell r="A9" t="str">
            <v>2H - 2 Lane Undivided with Curb &amp; Gutter, Parking One Side, Bike Lanes, and Sidewalks, 25-45 mph</v>
          </cell>
          <cell r="E9">
            <v>35</v>
          </cell>
          <cell r="H9" t="str">
            <v>8 - Improve Interchange</v>
          </cell>
        </row>
        <row r="10">
          <cell r="A10" t="str">
            <v>2I - 2 Lane Divided (23' Raised Median) with Curb &amp; Gutter and Sidewalks, 25-45 mph</v>
          </cell>
          <cell r="E10">
            <v>30</v>
          </cell>
          <cell r="H10" t="str">
            <v>9 - Convert Grade Separation to Interchange</v>
          </cell>
        </row>
        <row r="11">
          <cell r="A11" t="str">
            <v>2J - 2 Lane Divided (23' Raised Median) with Curb &amp; Gutter, Bike Lanes, and Sidewalks, 25-45 mph</v>
          </cell>
          <cell r="E11">
            <v>25</v>
          </cell>
          <cell r="H11" t="str">
            <v>10 - Improve Intersection</v>
          </cell>
        </row>
        <row r="12">
          <cell r="A12" t="str">
            <v>2K - 2 Lane Divided (17'-6" ft Raised Median) with Curb &amp; Gutter and Sidewalks, 25-45 mph</v>
          </cell>
          <cell r="E12">
            <v>20</v>
          </cell>
          <cell r="H12" t="str">
            <v>11 - Access Management</v>
          </cell>
        </row>
        <row r="13">
          <cell r="A13" t="str">
            <v>2L - 2 Lane Divided (17'-6" Raised Median) with Curb &amp; Gutter, Bike Lanes, and Sidewalks, 25-45 mph</v>
          </cell>
          <cell r="H13" t="str">
            <v>12 - Ramp Metering</v>
          </cell>
        </row>
        <row r="14">
          <cell r="A14" t="str">
            <v>3A - 2 Lane with Two Way Left Turn Lane, and Paved Shoulders, 25-55 mph</v>
          </cell>
          <cell r="H14" t="str">
            <v>13 - Citywide Signal System</v>
          </cell>
        </row>
        <row r="15">
          <cell r="A15" t="str">
            <v>3B - 2 Lane with Two Way Left Turn Lane, Curb &amp; Gutter, and Sidewalks, 25-45 mph</v>
          </cell>
          <cell r="H15" t="str">
            <v>14 - Closed Loop Signal System</v>
          </cell>
        </row>
        <row r="16">
          <cell r="A16" t="str">
            <v>3C - 2 Lane with Two Way Left Turn Lane, Curb &amp; Gutter, Bike Lanes, and Sidewalks, 25-45 mph</v>
          </cell>
          <cell r="H16" t="str">
            <v>15 - Install Cameras and DMS</v>
          </cell>
        </row>
        <row r="17">
          <cell r="A17" t="str">
            <v>4A - 4 Lane Divided (46' Depressed Median) with Paved Shoulders, 45-70 mph</v>
          </cell>
          <cell r="H17" t="str">
            <v>16 - Modernize Roadway</v>
          </cell>
        </row>
        <row r="18">
          <cell r="A18" t="str">
            <v>4B - 4 Lane Divided (23' Raised Median) with Paved Shoulders and Sidewalks, 35-55 mph</v>
          </cell>
          <cell r="H18" t="str">
            <v>17 - Upgrade Freeway to Interstate Standards</v>
          </cell>
        </row>
        <row r="19">
          <cell r="A19" t="str">
            <v>4C - 4 Lane Divided (23' Raised Median) with Curb &amp; Gutter, Wide Outside Lanes, and Sidewalks, 35-45 mph</v>
          </cell>
        </row>
        <row r="20">
          <cell r="A20" t="str">
            <v>4D - 4 Lane Divided (23' Raised Median) with Curb &amp; Gutter, Wide Outside Lanes, Bike Lanes, and Sidewalks, 35-45mph</v>
          </cell>
        </row>
        <row r="21">
          <cell r="A21" t="str">
            <v>4E - 4 Lane Divided (17'-6"' Raised Median) with Paved Shoulders and Sidewalks, 35-55 mph</v>
          </cell>
        </row>
        <row r="22">
          <cell r="A22" t="str">
            <v>4F - 4 Lane Divided (17'-6" Raised Median) with Curb &amp; Gutter, Wide Outside Lanes, and Sidewalks, 35-45 mph</v>
          </cell>
        </row>
        <row r="23">
          <cell r="A23" t="str">
            <v>4G - 4 Lane Divided (17'-6" Raised Median) with Curb &amp; Gutter, Wide Outside Lanes, Bike Lanes, and Sidewalks, 35-45mph</v>
          </cell>
        </row>
        <row r="24">
          <cell r="A24" t="str">
            <v>5A - 4 Lane with Two Way Left Turn Lane, Curb &amp; Gutter, and Sidewalks, 35-45 mph</v>
          </cell>
        </row>
        <row r="25">
          <cell r="A25" t="str">
            <v>6A - 6 Lane Divided (46' Depressed Median) with Paved Shoulders, 45-70 mph</v>
          </cell>
        </row>
        <row r="26">
          <cell r="A26" t="str">
            <v>6B - 6 Lane Divided (27' Median with Jersey Barrier with Paved Shoulders, 55-70mph</v>
          </cell>
        </row>
        <row r="27">
          <cell r="A27" t="str">
            <v>6C - 6 Lane Freeway (27' Median with Jersey Barrier) with Paved Shoulders and 2 Lane One-Way Service Roads each side, 55-70mph</v>
          </cell>
        </row>
        <row r="28">
          <cell r="A28" t="str">
            <v>6D - 6 Lane Freeway (4 General Purpose Lanes, 2 Managed Lanes, and 27' Median with Jersey Barrier) with Paved Shoulders, 55-70mph</v>
          </cell>
        </row>
        <row r="29">
          <cell r="A29" t="str">
            <v>6E - 6 Lane Divided (23' Raised Median) with Curb &amp; Gutter, Wide Outside Lanes, and Sidewalks, 35-45 mph</v>
          </cell>
        </row>
        <row r="30">
          <cell r="A30" t="str">
            <v>6F - 6 Lane Divided (17'-6"' Raised Median) with Curb &amp; Gutter, Wide Outside Lanes, and Sidewalks, 35-45 mph</v>
          </cell>
        </row>
        <row r="31">
          <cell r="A31" t="str">
            <v>8A - 8 Lane Divided (46' Depressed Median) with Paved Shoulders, 45-70 mph</v>
          </cell>
        </row>
        <row r="32">
          <cell r="A32" t="str">
            <v>8B - 8 Lane Divided (27' Median with Jersey Barrier) with Paved Shoulders, 55-70mph</v>
          </cell>
        </row>
        <row r="33">
          <cell r="A33" t="str">
            <v>8C - 8 Lane Freeway (27' Median with Jersey Barrier) with Paved Shoulders and 2 Lane One-Way Service Roads each side, 55-70mph</v>
          </cell>
        </row>
        <row r="34">
          <cell r="A34" t="str">
            <v>8D - 8 Lane Freeway (6 General Purpose Lanes, 2 Managed Lanes, and 27' Median with Jersey Barrier) with Paved Shoulders, 55-70mph</v>
          </cell>
        </row>
        <row r="35">
          <cell r="A35" t="str">
            <v>8E - 8 Lane Freeway (4 General Purpose Lanes, 4 Managed Lanes, and 27' Median with Jersey Barrier) with Paved Shoulders, 55-70mph</v>
          </cell>
        </row>
        <row r="36">
          <cell r="A36" t="str">
            <v>8F - 8 Lane Divided (23' Raised Median) with Curb &amp; Gutter, and Sidewalks, 35-45 mph</v>
          </cell>
        </row>
        <row r="37">
          <cell r="A37" t="str">
            <v>8G - 6 Lane Divided (17'-6"' Raised Median) with Curb &amp; Gutter, and Sidewalks, 35-45 mph</v>
          </cell>
        </row>
        <row r="38">
          <cell r="A38" t="str">
            <v>10A - 10 Lane Divided (27' Median with Jersey Barrier with Paved Shoulders, 55-70mph</v>
          </cell>
        </row>
        <row r="39">
          <cell r="A39" t="str">
            <v>10B - 10 Lane Freeway (8 General Purpose Lanes, 2 Managed Lanes, and 27' Median with Jersey Barrier) with Paved Shoulders, 55-70mph</v>
          </cell>
        </row>
        <row r="40">
          <cell r="A40" t="str">
            <v>10C - 10 Lane Freeway (6 General Purpose Lanes, 4 Managed Lanes, and 27' Median with Jersey Barrier) with Paved Shoulders, 55-70mph</v>
          </cell>
        </row>
        <row r="41">
          <cell r="A41" t="str">
            <v>12A - 12 Lane Freeway (8 General Purpose Lanes, 4 Managed Lanes, and 27' Median with Jersey Barrier) with Paved Shoulders, 55-70mph</v>
          </cell>
        </row>
        <row r="42">
          <cell r="A42" t="str">
            <v>Intersection/Interchange Project</v>
          </cell>
        </row>
        <row r="43">
          <cell r="A43" t="str">
            <v>Signal System or ITS Project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Info"/>
      <sheetName val="Project Data"/>
      <sheetName val="SpecImp"/>
      <sheetName val="Multimodal-Intermodal"/>
      <sheetName val="Drop down options"/>
      <sheetName val="FuncClassCodes"/>
      <sheetName val="CongestionFactor"/>
    </sheetNames>
    <sheetDataSet>
      <sheetData sheetId="0"/>
      <sheetData sheetId="1"/>
      <sheetData sheetId="2">
        <row r="2">
          <cell r="A2" t="str">
            <v>Widen Existing Roadway</v>
          </cell>
        </row>
        <row r="3">
          <cell r="A3" t="str">
            <v>Upgrade Arterial to Freeway/Expressway</v>
          </cell>
        </row>
        <row r="4">
          <cell r="A4" t="str">
            <v>Upgrade Expressway to Freeway</v>
          </cell>
        </row>
        <row r="5">
          <cell r="A5" t="str">
            <v>Upgrade Arterial to Superstreet</v>
          </cell>
        </row>
        <row r="6">
          <cell r="A6" t="str">
            <v>Construct Roadway on New Location</v>
          </cell>
        </row>
        <row r="7">
          <cell r="A7" t="str">
            <v>Widen Existing Roadway and Construct Part on New Location</v>
          </cell>
        </row>
        <row r="8">
          <cell r="A8" t="str">
            <v>Upgrade At-grade Intersection to Interchange or Grade Separation</v>
          </cell>
        </row>
        <row r="9">
          <cell r="A9" t="str">
            <v>Improve Interchange</v>
          </cell>
        </row>
        <row r="10">
          <cell r="A10" t="str">
            <v>Convert Grade Separation to Interchange</v>
          </cell>
        </row>
        <row r="11">
          <cell r="A11" t="str">
            <v>Improve Intersection</v>
          </cell>
        </row>
        <row r="12">
          <cell r="A12" t="str">
            <v>Access Management</v>
          </cell>
        </row>
        <row r="13">
          <cell r="A13" t="str">
            <v>Ramp Metering</v>
          </cell>
        </row>
        <row r="14">
          <cell r="A14" t="str">
            <v>Citywide Signal System</v>
          </cell>
        </row>
        <row r="15">
          <cell r="A15" t="str">
            <v>Closed Loop Signal System</v>
          </cell>
        </row>
        <row r="16">
          <cell r="A16" t="str">
            <v>Install Cameras and DMS</v>
          </cell>
        </row>
        <row r="17">
          <cell r="A17" t="str">
            <v>Public Transportation Project</v>
          </cell>
        </row>
        <row r="18">
          <cell r="A18" t="str">
            <v>Rail Project</v>
          </cell>
        </row>
        <row r="19">
          <cell r="A19" t="str">
            <v>Aviation Project</v>
          </cell>
        </row>
      </sheetData>
      <sheetData sheetId="3">
        <row r="2">
          <cell r="A2" t="str">
            <v>None</v>
          </cell>
        </row>
      </sheetData>
      <sheetData sheetId="4">
        <row r="2">
          <cell r="D2" t="str">
            <v>Arterial</v>
          </cell>
          <cell r="K2" t="str">
            <v>Albemarle RPO</v>
          </cell>
          <cell r="L2" t="str">
            <v>01</v>
          </cell>
          <cell r="Q2" t="str">
            <v>Alamance</v>
          </cell>
        </row>
        <row r="3">
          <cell r="K3" t="str">
            <v>Burlington-Graham Urban Area MPO</v>
          </cell>
          <cell r="L3" t="str">
            <v>02</v>
          </cell>
          <cell r="Q3" t="str">
            <v>Alexander</v>
          </cell>
        </row>
        <row r="4">
          <cell r="K4" t="str">
            <v>Cabarrus-Rowan Urban Area MPO</v>
          </cell>
          <cell r="L4" t="str">
            <v>03</v>
          </cell>
          <cell r="Q4" t="str">
            <v>Alleghany</v>
          </cell>
        </row>
        <row r="5">
          <cell r="K5" t="str">
            <v>Cape Fear RPO</v>
          </cell>
          <cell r="L5" t="str">
            <v>04</v>
          </cell>
          <cell r="Q5" t="str">
            <v>Anson</v>
          </cell>
        </row>
        <row r="6">
          <cell r="K6" t="str">
            <v>Capital Area MPO</v>
          </cell>
          <cell r="L6" t="str">
            <v>05</v>
          </cell>
          <cell r="Q6" t="str">
            <v>Ashe</v>
          </cell>
        </row>
        <row r="7">
          <cell r="K7" t="str">
            <v>Down East RPO</v>
          </cell>
          <cell r="L7" t="str">
            <v>06</v>
          </cell>
          <cell r="Q7" t="str">
            <v>Avery</v>
          </cell>
        </row>
        <row r="8">
          <cell r="K8" t="str">
            <v>Durham-Chapel Hill-Carrboro MPO</v>
          </cell>
          <cell r="L8" t="str">
            <v>07</v>
          </cell>
          <cell r="Q8" t="str">
            <v>Beaufort</v>
          </cell>
        </row>
        <row r="9">
          <cell r="K9" t="str">
            <v>Eastern Carolina RPO</v>
          </cell>
          <cell r="L9" t="str">
            <v>08</v>
          </cell>
          <cell r="Q9" t="str">
            <v>Bertie</v>
          </cell>
        </row>
        <row r="10">
          <cell r="K10" t="str">
            <v>Fayetteville Area MPO</v>
          </cell>
          <cell r="L10" t="str">
            <v>09</v>
          </cell>
          <cell r="Q10" t="str">
            <v>Bladen</v>
          </cell>
        </row>
        <row r="11">
          <cell r="K11" t="str">
            <v>French Broad River MPO</v>
          </cell>
          <cell r="L11" t="str">
            <v>10</v>
          </cell>
          <cell r="Q11" t="str">
            <v>Brunswick</v>
          </cell>
        </row>
        <row r="12">
          <cell r="K12" t="str">
            <v>Gaston Urban Area MPO</v>
          </cell>
          <cell r="L12" t="str">
            <v>11</v>
          </cell>
          <cell r="Q12" t="str">
            <v>Buncombe</v>
          </cell>
        </row>
        <row r="13">
          <cell r="K13" t="str">
            <v>Goldsboro Urban Area MPO</v>
          </cell>
          <cell r="L13" t="str">
            <v>12</v>
          </cell>
          <cell r="Q13" t="str">
            <v>Burke</v>
          </cell>
        </row>
        <row r="14">
          <cell r="K14" t="str">
            <v>Greater Hickory MPO</v>
          </cell>
          <cell r="L14" t="str">
            <v>13</v>
          </cell>
          <cell r="Q14" t="str">
            <v>Cabarrus</v>
          </cell>
        </row>
        <row r="15">
          <cell r="K15" t="str">
            <v>Greensboro Urban Area MPO</v>
          </cell>
          <cell r="L15" t="str">
            <v>14</v>
          </cell>
          <cell r="Q15" t="str">
            <v>Caldwell</v>
          </cell>
        </row>
        <row r="16">
          <cell r="K16" t="str">
            <v>Greenville Urban Area MPO</v>
          </cell>
          <cell r="Q16" t="str">
            <v>Camden</v>
          </cell>
        </row>
        <row r="17">
          <cell r="K17" t="str">
            <v>High Country RPO</v>
          </cell>
          <cell r="Q17" t="str">
            <v>Carteret</v>
          </cell>
        </row>
        <row r="18">
          <cell r="K18" t="str">
            <v>High Point Urban Area MPO</v>
          </cell>
          <cell r="Q18" t="str">
            <v>Caswell</v>
          </cell>
        </row>
        <row r="19">
          <cell r="K19" t="str">
            <v>Isothermal RPO</v>
          </cell>
          <cell r="Q19" t="str">
            <v>Catawba</v>
          </cell>
        </row>
        <row r="20">
          <cell r="K20" t="str">
            <v>Jacksonville Urban Area MPO</v>
          </cell>
          <cell r="Q20" t="str">
            <v>Chatham</v>
          </cell>
        </row>
        <row r="21">
          <cell r="K21" t="str">
            <v>Kerr Tar RPO</v>
          </cell>
          <cell r="Q21" t="str">
            <v>Cherokee</v>
          </cell>
        </row>
        <row r="22">
          <cell r="K22" t="str">
            <v>Lake Norman RPO</v>
          </cell>
          <cell r="Q22" t="str">
            <v>Chowan</v>
          </cell>
        </row>
        <row r="23">
          <cell r="K23" t="str">
            <v>Land of Sky RPO</v>
          </cell>
          <cell r="Q23" t="str">
            <v>Clay</v>
          </cell>
        </row>
        <row r="24">
          <cell r="K24" t="str">
            <v>Lumber River RPO</v>
          </cell>
          <cell r="Q24" t="str">
            <v>Cleveland</v>
          </cell>
        </row>
        <row r="25">
          <cell r="K25" t="str">
            <v>Mecklenburg-Union MPO</v>
          </cell>
          <cell r="Q25" t="str">
            <v>Columbus</v>
          </cell>
        </row>
        <row r="26">
          <cell r="K26" t="str">
            <v>Mid-Carolina RPO</v>
          </cell>
          <cell r="Q26" t="str">
            <v>Craven</v>
          </cell>
        </row>
        <row r="27">
          <cell r="K27" t="str">
            <v>Mid-East RPO</v>
          </cell>
          <cell r="Q27" t="str">
            <v>Cumberland</v>
          </cell>
        </row>
        <row r="28">
          <cell r="K28" t="str">
            <v>Northwest Piedmont RPO</v>
          </cell>
          <cell r="Q28" t="str">
            <v>Currituck</v>
          </cell>
        </row>
        <row r="29">
          <cell r="K29" t="str">
            <v>Peanut Belt RPO</v>
          </cell>
          <cell r="Q29" t="str">
            <v>Dare</v>
          </cell>
        </row>
        <row r="30">
          <cell r="K30" t="str">
            <v>Piedmont Triad RPO</v>
          </cell>
          <cell r="Q30" t="str">
            <v>Davidson</v>
          </cell>
        </row>
        <row r="31">
          <cell r="K31" t="str">
            <v>Rocky Mount MPO</v>
          </cell>
          <cell r="Q31" t="str">
            <v>Davie</v>
          </cell>
        </row>
        <row r="32">
          <cell r="K32" t="str">
            <v>Rocky River RPO</v>
          </cell>
          <cell r="Q32" t="str">
            <v>Duplin</v>
          </cell>
        </row>
        <row r="33">
          <cell r="K33" t="str">
            <v>Southwestern RPO</v>
          </cell>
          <cell r="Q33" t="str">
            <v>Durham</v>
          </cell>
        </row>
        <row r="34">
          <cell r="K34" t="str">
            <v>Triangle Area RPO</v>
          </cell>
          <cell r="Q34" t="str">
            <v>Edgecombe</v>
          </cell>
        </row>
        <row r="35">
          <cell r="K35" t="str">
            <v>Unifour RPO</v>
          </cell>
          <cell r="Q35" t="str">
            <v>Forsyth</v>
          </cell>
        </row>
        <row r="36">
          <cell r="K36" t="str">
            <v>Upper Coastal Plain RPO</v>
          </cell>
          <cell r="Q36" t="str">
            <v>Franklin</v>
          </cell>
        </row>
        <row r="37">
          <cell r="K37" t="str">
            <v>Wilmington Urban Area MPO</v>
          </cell>
          <cell r="Q37" t="str">
            <v>Gaston</v>
          </cell>
        </row>
        <row r="38">
          <cell r="K38" t="str">
            <v>Winston-Salem Urban Area MPO</v>
          </cell>
          <cell r="Q38" t="str">
            <v>Gates</v>
          </cell>
        </row>
        <row r="39">
          <cell r="Q39" t="str">
            <v>Graham</v>
          </cell>
        </row>
        <row r="40">
          <cell r="Q40" t="str">
            <v>Granville</v>
          </cell>
        </row>
        <row r="41">
          <cell r="Q41" t="str">
            <v>Greene</v>
          </cell>
        </row>
        <row r="42">
          <cell r="Q42" t="str">
            <v>Guilford</v>
          </cell>
        </row>
        <row r="43">
          <cell r="Q43" t="str">
            <v>Halifax</v>
          </cell>
        </row>
        <row r="44">
          <cell r="Q44" t="str">
            <v>Harnett</v>
          </cell>
        </row>
        <row r="45">
          <cell r="Q45" t="str">
            <v>Haywood</v>
          </cell>
        </row>
        <row r="46">
          <cell r="Q46" t="str">
            <v>Henderson</v>
          </cell>
        </row>
        <row r="47">
          <cell r="Q47" t="str">
            <v>Hertford</v>
          </cell>
        </row>
        <row r="48">
          <cell r="Q48" t="str">
            <v>Hoke</v>
          </cell>
        </row>
        <row r="49">
          <cell r="Q49" t="str">
            <v>Hyde</v>
          </cell>
        </row>
        <row r="50">
          <cell r="Q50" t="str">
            <v>Iredell</v>
          </cell>
        </row>
        <row r="51">
          <cell r="Q51" t="str">
            <v>Jackson</v>
          </cell>
        </row>
        <row r="52">
          <cell r="Q52" t="str">
            <v>Johnston</v>
          </cell>
        </row>
        <row r="53">
          <cell r="Q53" t="str">
            <v>Jones</v>
          </cell>
        </row>
        <row r="54">
          <cell r="Q54" t="str">
            <v>Lee</v>
          </cell>
        </row>
        <row r="55">
          <cell r="Q55" t="str">
            <v>Lenoir</v>
          </cell>
        </row>
        <row r="56">
          <cell r="Q56" t="str">
            <v>Lincoln</v>
          </cell>
        </row>
        <row r="57">
          <cell r="Q57" t="str">
            <v>Macon</v>
          </cell>
        </row>
        <row r="58">
          <cell r="Q58" t="str">
            <v>Madison</v>
          </cell>
        </row>
        <row r="59">
          <cell r="Q59" t="str">
            <v>Martin</v>
          </cell>
        </row>
        <row r="60">
          <cell r="Q60" t="str">
            <v>McDowell</v>
          </cell>
        </row>
        <row r="61">
          <cell r="Q61" t="str">
            <v>Mecklenburg</v>
          </cell>
        </row>
        <row r="62">
          <cell r="Q62" t="str">
            <v>Mitchell</v>
          </cell>
        </row>
        <row r="63">
          <cell r="Q63" t="str">
            <v>Montgomery</v>
          </cell>
        </row>
        <row r="64">
          <cell r="Q64" t="str">
            <v>Moore</v>
          </cell>
        </row>
        <row r="65">
          <cell r="Q65" t="str">
            <v>Nash</v>
          </cell>
        </row>
        <row r="66">
          <cell r="Q66" t="str">
            <v>New Hanover</v>
          </cell>
        </row>
        <row r="67">
          <cell r="Q67" t="str">
            <v>Northampton</v>
          </cell>
        </row>
        <row r="68">
          <cell r="Q68" t="str">
            <v>Onslow</v>
          </cell>
        </row>
        <row r="69">
          <cell r="Q69" t="str">
            <v>Orange</v>
          </cell>
        </row>
        <row r="70">
          <cell r="Q70" t="str">
            <v>Pamlico</v>
          </cell>
        </row>
        <row r="71">
          <cell r="Q71" t="str">
            <v>Pasquotank</v>
          </cell>
        </row>
        <row r="72">
          <cell r="Q72" t="str">
            <v>Pender</v>
          </cell>
        </row>
        <row r="73">
          <cell r="Q73" t="str">
            <v>Perquimans</v>
          </cell>
        </row>
        <row r="74">
          <cell r="Q74" t="str">
            <v>Person</v>
          </cell>
        </row>
        <row r="75">
          <cell r="Q75" t="str">
            <v>Pitt</v>
          </cell>
        </row>
        <row r="76">
          <cell r="Q76" t="str">
            <v>Polk</v>
          </cell>
        </row>
        <row r="77">
          <cell r="Q77" t="str">
            <v>Randolph</v>
          </cell>
        </row>
        <row r="78">
          <cell r="Q78" t="str">
            <v>Richmond</v>
          </cell>
        </row>
        <row r="79">
          <cell r="Q79" t="str">
            <v>Robeson</v>
          </cell>
        </row>
        <row r="80">
          <cell r="Q80" t="str">
            <v>Rockingham</v>
          </cell>
        </row>
        <row r="81">
          <cell r="Q81" t="str">
            <v>Rowan</v>
          </cell>
        </row>
        <row r="82">
          <cell r="Q82" t="str">
            <v>Rutherford</v>
          </cell>
        </row>
        <row r="83">
          <cell r="Q83" t="str">
            <v>Sampson</v>
          </cell>
        </row>
        <row r="84">
          <cell r="Q84" t="str">
            <v>Scotland</v>
          </cell>
        </row>
        <row r="85">
          <cell r="Q85" t="str">
            <v>Stanly</v>
          </cell>
        </row>
        <row r="86">
          <cell r="Q86" t="str">
            <v>Stokes</v>
          </cell>
        </row>
        <row r="87">
          <cell r="Q87" t="str">
            <v>Surry</v>
          </cell>
        </row>
        <row r="88">
          <cell r="Q88" t="str">
            <v>Swain</v>
          </cell>
        </row>
        <row r="89">
          <cell r="Q89" t="str">
            <v>Transylvania</v>
          </cell>
        </row>
        <row r="90">
          <cell r="Q90" t="str">
            <v>Tyrrell</v>
          </cell>
        </row>
        <row r="91">
          <cell r="Q91" t="str">
            <v>Union</v>
          </cell>
        </row>
        <row r="92">
          <cell r="Q92" t="str">
            <v>Vance</v>
          </cell>
        </row>
        <row r="93">
          <cell r="Q93" t="str">
            <v>Wake</v>
          </cell>
        </row>
        <row r="94">
          <cell r="Q94" t="str">
            <v>Warren</v>
          </cell>
        </row>
        <row r="95">
          <cell r="Q95" t="str">
            <v>Washington</v>
          </cell>
        </row>
        <row r="96">
          <cell r="Q96" t="str">
            <v>Watauga</v>
          </cell>
        </row>
        <row r="97">
          <cell r="Q97" t="str">
            <v>Wayne</v>
          </cell>
        </row>
        <row r="98">
          <cell r="Q98" t="str">
            <v>Wilkes</v>
          </cell>
        </row>
        <row r="99">
          <cell r="Q99" t="str">
            <v>Wilson</v>
          </cell>
        </row>
        <row r="100">
          <cell r="Q100" t="str">
            <v>Yadkin</v>
          </cell>
        </row>
        <row r="101">
          <cell r="Q101" t="str">
            <v>Yancey</v>
          </cell>
        </row>
      </sheetData>
      <sheetData sheetId="5"/>
      <sheetData sheetId="6">
        <row r="3">
          <cell r="A3">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Division Population"/>
      <sheetName val="P2.0 Projects"/>
      <sheetName val="P2.0 vs P3.0 TREDIS Input Test "/>
      <sheetName val="TREDIS Output at Division Level"/>
      <sheetName val="New Lengths-Google"/>
      <sheetName val="AC-Upgrade Roadway"/>
      <sheetName val="AC-County Tier &amp; Commute Times"/>
      <sheetName val="Statewide Category"/>
      <sheetName val="Regional Category"/>
      <sheetName val="Division Category"/>
      <sheetName val="Project Summary"/>
      <sheetName val="Statewide Category - Programmed"/>
      <sheetName val="Currently Fund, Didn't Make Cut"/>
      <sheetName val="Scenarios Summary"/>
      <sheetName val="Accessibility-Connectivity"/>
      <sheetName val="STRAHNet &amp; Trans. Terminals"/>
      <sheetName val="TREDIS_OCC"/>
      <sheetName val="Specific Improvement"/>
      <sheetName val="CongestionFactor"/>
      <sheetName val="ROW % of CON Costs"/>
      <sheetName val="LaneWidthLookup"/>
      <sheetName val="ShoulderWidthLookup"/>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Widen Existing Roadway</v>
          </cell>
        </row>
        <row r="3">
          <cell r="A3" t="str">
            <v>Upgrade Arterial to Freeway/Expressway</v>
          </cell>
        </row>
        <row r="4">
          <cell r="A4" t="str">
            <v>Upgrade Expressway to Freeway</v>
          </cell>
        </row>
        <row r="5">
          <cell r="A5" t="str">
            <v>Upgrade Arterial to Superstreet</v>
          </cell>
        </row>
        <row r="6">
          <cell r="A6" t="str">
            <v>Construct Roadway on New Location</v>
          </cell>
        </row>
        <row r="7">
          <cell r="A7" t="str">
            <v>Widen Existing Roadway and Construct Part on New Location</v>
          </cell>
        </row>
        <row r="8">
          <cell r="A8" t="str">
            <v>Upgrade At-grade Intersection to Interchange or Grade Separation</v>
          </cell>
        </row>
        <row r="9">
          <cell r="A9" t="str">
            <v>Improve Interchange</v>
          </cell>
        </row>
        <row r="10">
          <cell r="A10" t="str">
            <v>Convert Grade Separation to Interchange</v>
          </cell>
        </row>
        <row r="11">
          <cell r="A11" t="str">
            <v>Improve Intersection</v>
          </cell>
        </row>
        <row r="12">
          <cell r="A12" t="str">
            <v>Railroad Crossing</v>
          </cell>
        </row>
        <row r="13">
          <cell r="A13" t="str">
            <v>Access Management</v>
          </cell>
        </row>
        <row r="14">
          <cell r="A14" t="str">
            <v>Ramp Metering</v>
          </cell>
        </row>
        <row r="15">
          <cell r="A15" t="str">
            <v>Citywide Signal System</v>
          </cell>
        </row>
        <row r="16">
          <cell r="A16" t="str">
            <v>Closed Loop Signal System</v>
          </cell>
        </row>
        <row r="17">
          <cell r="A17" t="str">
            <v>IMAP</v>
          </cell>
        </row>
        <row r="18">
          <cell r="A18" t="str">
            <v>Install Cameras and DMS</v>
          </cell>
        </row>
        <row r="19">
          <cell r="A19" t="str">
            <v>Modernize Roadway</v>
          </cell>
        </row>
        <row r="20">
          <cell r="A20" t="str">
            <v>Upgrade Freeway to Interstate Standards</v>
          </cell>
        </row>
      </sheetData>
      <sheetData sheetId="19"/>
      <sheetData sheetId="20"/>
      <sheetData sheetId="21"/>
      <sheetData sheetId="22"/>
      <sheetData sheetId="23">
        <row r="2">
          <cell r="A2" t="str">
            <v>Divided</v>
          </cell>
          <cell r="B2">
            <v>1</v>
          </cell>
          <cell r="D2" t="str">
            <v>Arterial</v>
          </cell>
          <cell r="G2" t="str">
            <v>Existing</v>
          </cell>
          <cell r="H2">
            <v>70</v>
          </cell>
          <cell r="J2" t="str">
            <v>Albemarle RPO</v>
          </cell>
          <cell r="K2" t="str">
            <v>01</v>
          </cell>
          <cell r="M2" t="str">
            <v>Mobility</v>
          </cell>
          <cell r="N2" t="str">
            <v>Statewide</v>
          </cell>
          <cell r="O2" t="str">
            <v>Capacity</v>
          </cell>
        </row>
        <row r="3">
          <cell r="A3" t="str">
            <v>Undivided</v>
          </cell>
          <cell r="B3">
            <v>2</v>
          </cell>
          <cell r="D3" t="str">
            <v>Two-Lane Highway</v>
          </cell>
          <cell r="G3" t="str">
            <v>New Location</v>
          </cell>
          <cell r="H3">
            <v>65</v>
          </cell>
          <cell r="J3" t="str">
            <v>Burlington-Graham Urban Area MPO</v>
          </cell>
          <cell r="K3" t="str">
            <v>02</v>
          </cell>
          <cell r="M3" t="str">
            <v>Infrastructure Health</v>
          </cell>
          <cell r="N3" t="str">
            <v>Regional</v>
          </cell>
          <cell r="O3" t="str">
            <v>Interchange/Intersection</v>
          </cell>
        </row>
        <row r="4">
          <cell r="A4" t="str">
            <v>TWLTL</v>
          </cell>
          <cell r="B4">
            <v>3</v>
          </cell>
          <cell r="D4" t="str">
            <v>Multi-lane Highway</v>
          </cell>
          <cell r="G4" t="str">
            <v>Part Existing, Part New Location</v>
          </cell>
          <cell r="H4">
            <v>60</v>
          </cell>
          <cell r="J4" t="str">
            <v>Cabarrus-Rowan Urban Area MPO</v>
          </cell>
          <cell r="K4" t="str">
            <v>03</v>
          </cell>
          <cell r="N4" t="str">
            <v>Subregional</v>
          </cell>
          <cell r="O4" t="str">
            <v>Corridor Management</v>
          </cell>
        </row>
        <row r="5">
          <cell r="B5">
            <v>4</v>
          </cell>
          <cell r="D5" t="str">
            <v>Freeway</v>
          </cell>
          <cell r="H5">
            <v>55</v>
          </cell>
          <cell r="J5" t="str">
            <v>Cape Fear RPO</v>
          </cell>
          <cell r="K5" t="str">
            <v>04</v>
          </cell>
          <cell r="O5" t="str">
            <v>Signal System</v>
          </cell>
        </row>
        <row r="6">
          <cell r="B6">
            <v>5</v>
          </cell>
          <cell r="D6" t="str">
            <v>Superstreet</v>
          </cell>
          <cell r="H6">
            <v>50</v>
          </cell>
          <cell r="J6" t="str">
            <v>Capital Area MPO</v>
          </cell>
          <cell r="K6" t="str">
            <v>05</v>
          </cell>
          <cell r="O6" t="str">
            <v>Traveler Services</v>
          </cell>
        </row>
        <row r="7">
          <cell r="H7">
            <v>45</v>
          </cell>
          <cell r="J7" t="str">
            <v>Down East RPO</v>
          </cell>
          <cell r="K7" t="str">
            <v>06</v>
          </cell>
          <cell r="O7" t="str">
            <v>Modernization</v>
          </cell>
        </row>
        <row r="8">
          <cell r="H8">
            <v>40</v>
          </cell>
          <cell r="J8" t="str">
            <v>Durham-Chapel Hill-Carrboro MPO</v>
          </cell>
          <cell r="K8" t="str">
            <v>07</v>
          </cell>
        </row>
        <row r="9">
          <cell r="H9">
            <v>35</v>
          </cell>
          <cell r="J9" t="str">
            <v>Eastern Carolina RPO</v>
          </cell>
          <cell r="K9" t="str">
            <v>08</v>
          </cell>
        </row>
        <row r="10">
          <cell r="H10">
            <v>30</v>
          </cell>
          <cell r="J10" t="str">
            <v>Fayetteville Area MPO</v>
          </cell>
          <cell r="K10" t="str">
            <v>09</v>
          </cell>
        </row>
        <row r="11">
          <cell r="H11">
            <v>25</v>
          </cell>
          <cell r="J11" t="str">
            <v>French Broad River MPO</v>
          </cell>
          <cell r="K11">
            <v>10</v>
          </cell>
        </row>
        <row r="12">
          <cell r="H12">
            <v>20</v>
          </cell>
          <cell r="J12" t="str">
            <v>Gaston Urban Area MPO</v>
          </cell>
          <cell r="K12">
            <v>11</v>
          </cell>
        </row>
        <row r="13">
          <cell r="J13" t="str">
            <v>Goldsboro Urban Area MPO</v>
          </cell>
          <cell r="K13">
            <v>12</v>
          </cell>
        </row>
        <row r="14">
          <cell r="J14" t="str">
            <v>Greater Hickory MPO</v>
          </cell>
          <cell r="K14">
            <v>13</v>
          </cell>
        </row>
        <row r="15">
          <cell r="J15" t="str">
            <v>Greensboro Urban Area MPO</v>
          </cell>
          <cell r="K15">
            <v>14</v>
          </cell>
        </row>
        <row r="16">
          <cell r="J16" t="str">
            <v>Greenville Urban Area MPO</v>
          </cell>
        </row>
        <row r="17">
          <cell r="J17" t="str">
            <v>High Country RPO</v>
          </cell>
        </row>
        <row r="18">
          <cell r="J18" t="str">
            <v>High Point Urban Area MPO</v>
          </cell>
        </row>
        <row r="19">
          <cell r="J19" t="str">
            <v>Isothermal RPO</v>
          </cell>
        </row>
        <row r="20">
          <cell r="J20" t="str">
            <v>Jacksonville Urban Area MPO</v>
          </cell>
        </row>
        <row r="21">
          <cell r="J21" t="str">
            <v>Kerr Tar RPO</v>
          </cell>
        </row>
        <row r="22">
          <cell r="J22" t="str">
            <v>Lake Norman RPO</v>
          </cell>
        </row>
        <row r="23">
          <cell r="J23" t="str">
            <v>Land of Sky RPO</v>
          </cell>
        </row>
        <row r="24">
          <cell r="J24" t="str">
            <v>Lumber River RPO</v>
          </cell>
        </row>
        <row r="25">
          <cell r="J25" t="str">
            <v>Mecklenburg-Union MPO</v>
          </cell>
        </row>
        <row r="26">
          <cell r="J26" t="str">
            <v>Mid-Carolina RPO</v>
          </cell>
        </row>
        <row r="27">
          <cell r="J27" t="str">
            <v>Mid-East RPO</v>
          </cell>
        </row>
        <row r="28">
          <cell r="J28" t="str">
            <v>Northwest Piedmont RPO</v>
          </cell>
        </row>
        <row r="29">
          <cell r="J29" t="str">
            <v>Peanut Belt RPO</v>
          </cell>
        </row>
        <row r="30">
          <cell r="J30" t="str">
            <v>Piedmont Triad RPO</v>
          </cell>
        </row>
        <row r="31">
          <cell r="J31" t="str">
            <v>Rocky Mount MPO</v>
          </cell>
        </row>
        <row r="32">
          <cell r="J32" t="str">
            <v>Rocky River RPO</v>
          </cell>
        </row>
        <row r="33">
          <cell r="J33" t="str">
            <v>Southwestern RPO</v>
          </cell>
        </row>
        <row r="34">
          <cell r="J34" t="str">
            <v>Triangle Area RPO</v>
          </cell>
        </row>
        <row r="35">
          <cell r="J35" t="str">
            <v>Unifour RPO</v>
          </cell>
        </row>
        <row r="36">
          <cell r="J36" t="str">
            <v>Upper Coastal Plain RPO</v>
          </cell>
        </row>
        <row r="37">
          <cell r="J37" t="str">
            <v>Wilmington Urban Area MPO</v>
          </cell>
        </row>
        <row r="38">
          <cell r="J38" t="str">
            <v>Winston-Salem Urban Area MPO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way Projects - MASTER"/>
      <sheetName val="Drop Downs"/>
    </sheetNames>
    <sheetDataSet>
      <sheetData sheetId="0"/>
      <sheetData sheetId="1">
        <row r="2">
          <cell r="A2" t="str">
            <v>New Location</v>
          </cell>
          <cell r="B2" t="str">
            <v>Diamond</v>
          </cell>
        </row>
        <row r="3">
          <cell r="A3" t="str">
            <v>At-Grade Intersection</v>
          </cell>
          <cell r="B3" t="str">
            <v>Diamond with 1 loop</v>
          </cell>
        </row>
        <row r="4">
          <cell r="A4" t="str">
            <v>Grade-Separation</v>
          </cell>
          <cell r="B4" t="str">
            <v>Diamond with 2 loops</v>
          </cell>
        </row>
        <row r="5">
          <cell r="A5" t="str">
            <v>Diamond</v>
          </cell>
          <cell r="B5" t="str">
            <v>Tight Urban Diamond</v>
          </cell>
        </row>
        <row r="6">
          <cell r="A6" t="str">
            <v>Diamond with 1 loop</v>
          </cell>
          <cell r="B6" t="str">
            <v>Single Point Urban Interchange</v>
          </cell>
        </row>
        <row r="7">
          <cell r="A7" t="str">
            <v>Diamond with 2 loops</v>
          </cell>
          <cell r="B7" t="str">
            <v>Diverging Diamond</v>
          </cell>
        </row>
        <row r="8">
          <cell r="A8" t="str">
            <v>Tight Urban Diamond</v>
          </cell>
          <cell r="B8" t="str">
            <v>Modern Roundabout</v>
          </cell>
        </row>
        <row r="9">
          <cell r="A9" t="str">
            <v>Single Point Urban Interchange</v>
          </cell>
          <cell r="B9" t="str">
            <v>Split Diamond</v>
          </cell>
        </row>
        <row r="10">
          <cell r="A10" t="str">
            <v>Diverging Diamond</v>
          </cell>
          <cell r="B10" t="str">
            <v>Half Clover</v>
          </cell>
        </row>
        <row r="11">
          <cell r="A11" t="str">
            <v>Modern Roundabout</v>
          </cell>
          <cell r="B11" t="str">
            <v>Trumpet</v>
          </cell>
        </row>
        <row r="12">
          <cell r="A12" t="str">
            <v>Split Diamond</v>
          </cell>
          <cell r="B12" t="str">
            <v>Cloverleaf with 2 Collector-Distributors</v>
          </cell>
        </row>
        <row r="13">
          <cell r="A13" t="str">
            <v>Half Clover</v>
          </cell>
          <cell r="B13" t="str">
            <v>Cloverleaf with 4 Collector-Distributors</v>
          </cell>
        </row>
        <row r="14">
          <cell r="A14" t="str">
            <v>Trumpet</v>
          </cell>
          <cell r="B14" t="str">
            <v>Directional - 1 Flyover Ramp and 3 Loops</v>
          </cell>
        </row>
        <row r="15">
          <cell r="A15" t="str">
            <v>Cloverleaf</v>
          </cell>
          <cell r="B15" t="str">
            <v>Directional - 1 Flyover Ramp and 3 Loops with 1 Collector-Distributor</v>
          </cell>
        </row>
        <row r="16">
          <cell r="A16" t="str">
            <v>Cloverleaf with 2 Collector-Distributors</v>
          </cell>
          <cell r="B16" t="str">
            <v>Directional - 1 Flyover Ramp and 3 Loops with 2 Collector-Distributors</v>
          </cell>
        </row>
        <row r="17">
          <cell r="A17" t="str">
            <v>Cloverleaf with 4 Collector-Distributors</v>
          </cell>
          <cell r="B17" t="str">
            <v>Directional - 2 Flyover Ramps and 2 Loops</v>
          </cell>
        </row>
        <row r="18">
          <cell r="A18" t="str">
            <v>Directional - 1 Flyover Ramp and 3 Loops</v>
          </cell>
          <cell r="B18" t="str">
            <v>Directional - 3 Flyover Ramps and 1 Loop</v>
          </cell>
        </row>
        <row r="19">
          <cell r="A19" t="str">
            <v>Directional - 1 Flyover Ramp and 3 Loops with 1 Collector-Distributor</v>
          </cell>
          <cell r="B19" t="str">
            <v>4 Flyover Ramps</v>
          </cell>
        </row>
        <row r="20">
          <cell r="A20" t="str">
            <v>Directional - 2 Flyover Ramps and 2 Loops</v>
          </cell>
          <cell r="B20" t="str">
            <v>Turbine</v>
          </cell>
        </row>
        <row r="21">
          <cell r="A21" t="str">
            <v>Directional -3 Flyover Ramps and 1 Loop</v>
          </cell>
          <cell r="B21" t="str">
            <v>Quadrant with Grade Separation</v>
          </cell>
        </row>
        <row r="22">
          <cell r="B22" t="str">
            <v>Main Line over Cross Street</v>
          </cell>
        </row>
        <row r="23">
          <cell r="B23" t="str">
            <v>Main Line over Railroad</v>
          </cell>
        </row>
        <row r="24">
          <cell r="B24" t="str">
            <v>Cross Street over Main Line</v>
          </cell>
        </row>
        <row r="25">
          <cell r="B25" t="str">
            <v>Railroad over Mainline</v>
          </cell>
        </row>
        <row r="26">
          <cell r="B26" t="str">
            <v>Directional Cross-Over with 1-Lane Bulb Outs (Superstreet)</v>
          </cell>
        </row>
        <row r="27">
          <cell r="B27" t="str">
            <v>Directional Cross-Over  2-Lane Bulb Outs with Signals (Superstreet)</v>
          </cell>
        </row>
        <row r="28">
          <cell r="B28" t="str">
            <v>1 Lane Roundabout</v>
          </cell>
        </row>
        <row r="29">
          <cell r="B29" t="str">
            <v>2 Lane Roundabout</v>
          </cell>
        </row>
        <row r="30">
          <cell r="B30" t="str">
            <v>At-grade Quadrant (1 quadrant)</v>
          </cell>
        </row>
        <row r="31">
          <cell r="B31" t="str">
            <v>Add 1 Flyover (1 Lane)</v>
          </cell>
        </row>
        <row r="32">
          <cell r="B32" t="str">
            <v>Add 1 Flyover (1 Lane) and High-Speed Ramp</v>
          </cell>
        </row>
        <row r="33">
          <cell r="B33" t="str">
            <v>Add 1 turn lane</v>
          </cell>
        </row>
        <row r="34">
          <cell r="B34" t="str">
            <v>Add 2 turn lanes</v>
          </cell>
        </row>
        <row r="35">
          <cell r="B35" t="str">
            <v>Add 3 turn lanes</v>
          </cell>
        </row>
        <row r="36">
          <cell r="B36" t="str">
            <v>Add 4 turn lanes</v>
          </cell>
        </row>
        <row r="37">
          <cell r="B37" t="str">
            <v>Add 5 turn lanes</v>
          </cell>
        </row>
        <row r="38">
          <cell r="B38" t="str">
            <v>Add 6 turn lanes</v>
          </cell>
        </row>
        <row r="39">
          <cell r="B39" t="str">
            <v>Add 7 turn lanes</v>
          </cell>
        </row>
        <row r="40">
          <cell r="B40" t="str">
            <v>Add 8 turn lanes</v>
          </cell>
        </row>
        <row r="41">
          <cell r="B41" t="str">
            <v>Add 9 turn lanes</v>
          </cell>
        </row>
        <row r="42">
          <cell r="B42" t="str">
            <v>Add 10 turn lanes</v>
          </cell>
        </row>
        <row r="43">
          <cell r="B43" t="str">
            <v>Add 11 turn lanes</v>
          </cell>
        </row>
        <row r="44">
          <cell r="B44" t="str">
            <v>Add 12 turn lanes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ptual Schedule 4-19-11 NLO"/>
      <sheetName val="Conceptual Schedule 4-19-11 LO"/>
      <sheetName val="Conceptual Schedule 4-18-11"/>
      <sheetName val="Project Scoring 4-19-11"/>
      <sheetName val="Project Scoring 4-13-11"/>
      <sheetName val="Sheet1"/>
      <sheetName val="Southern+Eastern Wake"/>
      <sheetName val="Southern Wake R-2721 No-Toll"/>
      <sheetName val="Greenville SW Bypass R-2250B+C"/>
      <sheetName val="Greenville SW Bypass R-2250C"/>
      <sheetName val="WS Beltway U-2579B+C"/>
      <sheetName val="I-85 Widening Durham I-4743A"/>
      <sheetName val="US 70 Durham"/>
      <sheetName val="I-295 U-2519CA"/>
      <sheetName val="I-2513A I-26 Widen"/>
      <sheetName val="Cape Fear Skyway"/>
      <sheetName val="Southern Wake"/>
      <sheetName val="I-85 Yadkin River"/>
      <sheetName val="Garden Pkwy"/>
      <sheetName val="Mid-Currituck"/>
      <sheetName val="I-485 R-4902"/>
      <sheetName val="I-140 R-2633B"/>
      <sheetName val="I-295 U-2519CB"/>
      <sheetName val="East End Conn U-0071"/>
      <sheetName val="I-840 R-2524D West"/>
      <sheetName val="I-840 R-2524C West"/>
      <sheetName val="I-840 R-2525C East"/>
      <sheetName val="I-840 R-2525B East"/>
      <sheetName val="WS Beltway U-2579B"/>
      <sheetName val="I-40 Wade to US 1"/>
      <sheetName val="I-85 I-3802 ALL"/>
      <sheetName val="I-85 I-3802A"/>
      <sheetName val="I-85 I-3802B"/>
      <sheetName val="I-77 Meck North"/>
      <sheetName val="I-77 Iredell"/>
      <sheetName val="Independence Blvd"/>
      <sheetName val="Greenville SW Byp"/>
      <sheetName val="WS Beltway"/>
      <sheetName val="US 321 Hickory"/>
      <sheetName val="NC 54 Durham"/>
      <sheetName val="US 70 James City"/>
      <sheetName val="US 70 Havelock Byp"/>
      <sheetName val="NC 33"/>
      <sheetName val="US 64 Interchange"/>
      <sheetName val="US 64 Superstreet"/>
      <sheetName val="US 401 Superstreet"/>
      <sheetName val="Wilm Signal System"/>
      <sheetName val="I-26 Conn"/>
      <sheetName val="I-26 Conn-Sec B"/>
      <sheetName val="TTA-Lt Rail"/>
      <sheetName val="Lynx Red Line"/>
      <sheetName val="Lynx Blue Line Ext."/>
      <sheetName val="Pembroke Turn"/>
      <sheetName val="Hillsboro Station-old"/>
      <sheetName val="Hillsboro Station"/>
      <sheetName val="Tobacco Trail"/>
      <sheetName val="Ferry"/>
      <sheetName val="Congested_Speed Values"/>
    </sheetNames>
    <sheetDataSet>
      <sheetData sheetId="0"/>
      <sheetData sheetId="1"/>
      <sheetData sheetId="2"/>
      <sheetData sheetId="3"/>
      <sheetData sheetId="4"/>
      <sheetData sheetId="5">
        <row r="1">
          <cell r="A1" t="str">
            <v>Comparative</v>
          </cell>
        </row>
        <row r="2">
          <cell r="A2" t="str">
            <v>Ranges</v>
          </cell>
        </row>
        <row r="3">
          <cell r="A3" t="str">
            <v>Capped at 200M</v>
          </cell>
        </row>
        <row r="4">
          <cell r="A4" t="str">
            <v>Capped at 300M</v>
          </cell>
        </row>
        <row r="5">
          <cell r="A5" t="str">
            <v>No Cap</v>
          </cell>
        </row>
        <row r="6">
          <cell r="A6" t="str">
            <v>Original-Capped at 100M</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B2" t="str">
            <v>Freeway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iation Project Instructions"/>
      <sheetName val="Aviation Data for Import "/>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4"/>
  <sheetViews>
    <sheetView tabSelected="1" topLeftCell="I1" zoomScale="80" zoomScaleNormal="80" workbookViewId="0">
      <selection activeCell="J1" sqref="J1"/>
    </sheetView>
  </sheetViews>
  <sheetFormatPr defaultColWidth="9.140625" defaultRowHeight="12.75" x14ac:dyDescent="0.2"/>
  <cols>
    <col min="1" max="1" width="11.42578125" style="7" bestFit="1" customWidth="1"/>
    <col min="2" max="2" width="9.85546875" style="7" customWidth="1"/>
    <col min="3" max="3" width="8.5703125" style="7" bestFit="1" customWidth="1"/>
    <col min="4" max="4" width="23" style="7" bestFit="1" customWidth="1"/>
    <col min="5" max="5" width="13.28515625" style="7" customWidth="1"/>
    <col min="6" max="6" width="12.140625" style="7" customWidth="1"/>
    <col min="7" max="7" width="52.140625" style="7" customWidth="1"/>
    <col min="8" max="9" width="14.7109375" style="7" customWidth="1"/>
    <col min="10" max="10" width="12.7109375" style="7" bestFit="1" customWidth="1"/>
    <col min="11" max="11" width="11.42578125" style="7" customWidth="1"/>
    <col min="12" max="12" width="1.5703125" style="7" customWidth="1"/>
    <col min="13" max="13" width="11.42578125" style="7" bestFit="1" customWidth="1"/>
    <col min="14" max="14" width="1.140625" style="7" customWidth="1"/>
    <col min="15" max="15" width="9.85546875" style="7" customWidth="1"/>
    <col min="16" max="16" width="12.7109375" style="7" customWidth="1"/>
    <col min="17" max="17" width="13.28515625" style="7" customWidth="1"/>
    <col min="18" max="18" width="10.140625" style="7" bestFit="1" customWidth="1"/>
    <col min="19" max="19" width="10" style="7" customWidth="1"/>
    <col min="20" max="20" width="12.42578125" style="7" customWidth="1"/>
    <col min="21" max="21" width="12.7109375" style="7" bestFit="1" customWidth="1"/>
    <col min="22" max="22" width="1.42578125" style="7" customWidth="1"/>
    <col min="23" max="23" width="10.42578125" style="7" customWidth="1"/>
    <col min="24" max="24" width="15.7109375" style="15" customWidth="1"/>
    <col min="25" max="16384" width="9.140625" style="7"/>
  </cols>
  <sheetData>
    <row r="1" spans="1:24" ht="76.5" x14ac:dyDescent="0.2">
      <c r="A1" s="1" t="s">
        <v>0</v>
      </c>
      <c r="B1" s="1" t="s">
        <v>1</v>
      </c>
      <c r="C1" s="1" t="s">
        <v>2</v>
      </c>
      <c r="D1" s="1" t="s">
        <v>3</v>
      </c>
      <c r="E1" s="1" t="s">
        <v>4</v>
      </c>
      <c r="F1" s="1" t="s">
        <v>5</v>
      </c>
      <c r="G1" s="1" t="s">
        <v>6</v>
      </c>
      <c r="H1" s="1" t="s">
        <v>7</v>
      </c>
      <c r="I1" s="2" t="s">
        <v>8</v>
      </c>
      <c r="J1" s="86" t="s">
        <v>10</v>
      </c>
      <c r="K1" s="1" t="s">
        <v>11</v>
      </c>
      <c r="L1" s="18"/>
      <c r="M1" s="4" t="s">
        <v>837</v>
      </c>
      <c r="N1" s="11"/>
      <c r="O1" s="5" t="s">
        <v>523</v>
      </c>
      <c r="P1" s="5" t="s">
        <v>524</v>
      </c>
      <c r="Q1" s="5" t="s">
        <v>838</v>
      </c>
      <c r="R1" s="5" t="s">
        <v>525</v>
      </c>
      <c r="S1" s="5" t="s">
        <v>526</v>
      </c>
      <c r="T1" s="5" t="s">
        <v>504</v>
      </c>
      <c r="U1" s="5" t="s">
        <v>505</v>
      </c>
      <c r="W1" s="4" t="s">
        <v>864</v>
      </c>
      <c r="X1" s="4" t="s">
        <v>506</v>
      </c>
    </row>
    <row r="2" spans="1:24" ht="51" x14ac:dyDescent="0.2">
      <c r="A2" s="23" t="s">
        <v>64</v>
      </c>
      <c r="B2" s="23" t="s">
        <v>134</v>
      </c>
      <c r="C2" s="23" t="s">
        <v>119</v>
      </c>
      <c r="D2" s="23" t="s">
        <v>267</v>
      </c>
      <c r="E2" s="23" t="s">
        <v>362</v>
      </c>
      <c r="F2" s="23" t="s">
        <v>119</v>
      </c>
      <c r="G2" s="23" t="s">
        <v>363</v>
      </c>
      <c r="H2" s="23" t="s">
        <v>172</v>
      </c>
      <c r="I2" s="73">
        <v>1395000</v>
      </c>
      <c r="J2" s="23" t="s">
        <v>241</v>
      </c>
      <c r="K2" s="23" t="s">
        <v>242</v>
      </c>
      <c r="L2" s="74"/>
      <c r="M2" s="4">
        <v>42.163191997961917</v>
      </c>
      <c r="N2" s="11"/>
      <c r="O2" s="12">
        <v>30</v>
      </c>
      <c r="P2" s="12">
        <v>20</v>
      </c>
      <c r="Q2" s="12">
        <v>20</v>
      </c>
      <c r="R2" s="12">
        <v>10</v>
      </c>
      <c r="S2" s="12">
        <v>20</v>
      </c>
      <c r="T2" s="13">
        <f t="shared" ref="T2:T33" si="0">SUM(O2:S2)*0.15</f>
        <v>15</v>
      </c>
      <c r="U2" s="13">
        <f t="shared" ref="U2:U33" si="1">M2+T2</f>
        <v>57.163191997961917</v>
      </c>
      <c r="V2" s="14"/>
      <c r="W2" s="21">
        <v>100</v>
      </c>
      <c r="X2" s="4"/>
    </row>
    <row r="3" spans="1:24" ht="38.25" x14ac:dyDescent="0.2">
      <c r="A3" s="23" t="s">
        <v>93</v>
      </c>
      <c r="B3" s="23" t="s">
        <v>117</v>
      </c>
      <c r="C3" s="23" t="s">
        <v>430</v>
      </c>
      <c r="D3" s="23" t="s">
        <v>431</v>
      </c>
      <c r="E3" s="23" t="s">
        <v>130</v>
      </c>
      <c r="F3" s="23" t="s">
        <v>432</v>
      </c>
      <c r="G3" s="23" t="s">
        <v>429</v>
      </c>
      <c r="H3" s="23" t="s">
        <v>118</v>
      </c>
      <c r="I3" s="73">
        <v>284784000</v>
      </c>
      <c r="J3" s="23" t="s">
        <v>132</v>
      </c>
      <c r="K3" s="23" t="s">
        <v>375</v>
      </c>
      <c r="L3" s="17"/>
      <c r="M3" s="4">
        <v>35.893492462837791</v>
      </c>
      <c r="N3" s="11"/>
      <c r="O3" s="12">
        <v>20</v>
      </c>
      <c r="P3" s="12">
        <v>20</v>
      </c>
      <c r="Q3" s="12">
        <v>20</v>
      </c>
      <c r="R3" s="12">
        <v>10</v>
      </c>
      <c r="S3" s="12">
        <v>0</v>
      </c>
      <c r="T3" s="13">
        <f t="shared" si="0"/>
        <v>10.5</v>
      </c>
      <c r="U3" s="13">
        <f t="shared" si="1"/>
        <v>46.393492462837791</v>
      </c>
      <c r="W3" s="21"/>
      <c r="X3" s="4" t="s">
        <v>826</v>
      </c>
    </row>
    <row r="4" spans="1:24" ht="38.25" x14ac:dyDescent="0.2">
      <c r="A4" s="23" t="s">
        <v>22</v>
      </c>
      <c r="B4" s="23" t="s">
        <v>134</v>
      </c>
      <c r="C4" s="23" t="s">
        <v>203</v>
      </c>
      <c r="D4" s="23" t="s">
        <v>204</v>
      </c>
      <c r="E4" s="23" t="s">
        <v>205</v>
      </c>
      <c r="F4" s="23" t="s">
        <v>136</v>
      </c>
      <c r="G4" s="23" t="s">
        <v>145</v>
      </c>
      <c r="H4" s="23" t="s">
        <v>120</v>
      </c>
      <c r="I4" s="73">
        <v>56209000</v>
      </c>
      <c r="J4" s="23" t="s">
        <v>132</v>
      </c>
      <c r="K4" s="23" t="s">
        <v>133</v>
      </c>
      <c r="L4" s="74"/>
      <c r="M4" s="4">
        <v>31.612392797914133</v>
      </c>
      <c r="N4" s="11"/>
      <c r="O4" s="12">
        <v>30</v>
      </c>
      <c r="P4" s="12">
        <v>13.33</v>
      </c>
      <c r="Q4" s="12">
        <v>20</v>
      </c>
      <c r="R4" s="12">
        <v>10</v>
      </c>
      <c r="S4" s="12">
        <v>20</v>
      </c>
      <c r="T4" s="13">
        <f t="shared" si="0"/>
        <v>13.999499999999999</v>
      </c>
      <c r="U4" s="13">
        <f t="shared" si="1"/>
        <v>45.61189279791413</v>
      </c>
      <c r="V4" s="14"/>
      <c r="W4" s="21">
        <v>100</v>
      </c>
      <c r="X4" s="4"/>
    </row>
    <row r="5" spans="1:24" ht="38.25" x14ac:dyDescent="0.2">
      <c r="A5" s="23" t="s">
        <v>23</v>
      </c>
      <c r="B5" s="23" t="s">
        <v>134</v>
      </c>
      <c r="C5" s="23" t="s">
        <v>203</v>
      </c>
      <c r="D5" s="23" t="s">
        <v>204</v>
      </c>
      <c r="E5" s="23" t="s">
        <v>136</v>
      </c>
      <c r="F5" s="23" t="s">
        <v>135</v>
      </c>
      <c r="G5" s="23" t="s">
        <v>145</v>
      </c>
      <c r="H5" s="23" t="s">
        <v>120</v>
      </c>
      <c r="I5" s="73">
        <v>35019000</v>
      </c>
      <c r="J5" s="23" t="s">
        <v>132</v>
      </c>
      <c r="K5" s="23" t="s">
        <v>133</v>
      </c>
      <c r="L5" s="74"/>
      <c r="M5" s="4">
        <v>31.798365186292493</v>
      </c>
      <c r="N5" s="11"/>
      <c r="O5" s="12">
        <v>20</v>
      </c>
      <c r="P5" s="12">
        <v>13.33</v>
      </c>
      <c r="Q5" s="12">
        <v>20</v>
      </c>
      <c r="R5" s="12">
        <v>10</v>
      </c>
      <c r="S5" s="12">
        <v>20</v>
      </c>
      <c r="T5" s="13">
        <f t="shared" si="0"/>
        <v>12.499499999999999</v>
      </c>
      <c r="U5" s="13">
        <f t="shared" si="1"/>
        <v>44.297865186292491</v>
      </c>
      <c r="V5" s="14"/>
      <c r="W5" s="21">
        <v>100</v>
      </c>
      <c r="X5" s="4"/>
    </row>
    <row r="6" spans="1:24" ht="38.25" x14ac:dyDescent="0.2">
      <c r="A6" s="23" t="s">
        <v>97</v>
      </c>
      <c r="B6" s="23" t="s">
        <v>134</v>
      </c>
      <c r="C6" s="23" t="s">
        <v>119</v>
      </c>
      <c r="D6" s="23" t="s">
        <v>447</v>
      </c>
      <c r="E6" s="23" t="s">
        <v>308</v>
      </c>
      <c r="F6" s="23" t="s">
        <v>131</v>
      </c>
      <c r="G6" s="23" t="s">
        <v>442</v>
      </c>
      <c r="H6" s="23" t="s">
        <v>120</v>
      </c>
      <c r="I6" s="73">
        <v>54642000</v>
      </c>
      <c r="J6" s="23" t="s">
        <v>132</v>
      </c>
      <c r="K6" s="23" t="s">
        <v>375</v>
      </c>
      <c r="L6" s="17"/>
      <c r="M6" s="4">
        <v>28.944495756365512</v>
      </c>
      <c r="N6" s="11"/>
      <c r="O6" s="12">
        <v>30</v>
      </c>
      <c r="P6" s="12">
        <v>20</v>
      </c>
      <c r="Q6" s="12">
        <v>20</v>
      </c>
      <c r="R6" s="12">
        <v>10</v>
      </c>
      <c r="S6" s="12">
        <v>20</v>
      </c>
      <c r="T6" s="13">
        <f t="shared" si="0"/>
        <v>15</v>
      </c>
      <c r="U6" s="13">
        <f t="shared" si="1"/>
        <v>43.944495756365512</v>
      </c>
      <c r="W6" s="85">
        <v>28</v>
      </c>
      <c r="X6" s="4" t="s">
        <v>865</v>
      </c>
    </row>
    <row r="7" spans="1:24" ht="38.25" x14ac:dyDescent="0.2">
      <c r="A7" s="23" t="s">
        <v>27</v>
      </c>
      <c r="B7" s="23" t="s">
        <v>134</v>
      </c>
      <c r="C7" s="23" t="s">
        <v>218</v>
      </c>
      <c r="D7" s="23" t="s">
        <v>204</v>
      </c>
      <c r="E7" s="23" t="s">
        <v>219</v>
      </c>
      <c r="F7" s="23" t="s">
        <v>220</v>
      </c>
      <c r="G7" s="23" t="s">
        <v>145</v>
      </c>
      <c r="H7" s="23" t="s">
        <v>120</v>
      </c>
      <c r="I7" s="73">
        <v>20300000</v>
      </c>
      <c r="J7" s="23" t="s">
        <v>132</v>
      </c>
      <c r="K7" s="23" t="s">
        <v>133</v>
      </c>
      <c r="L7" s="74"/>
      <c r="M7" s="4">
        <v>29.719156202690819</v>
      </c>
      <c r="N7" s="11"/>
      <c r="O7" s="12">
        <v>20</v>
      </c>
      <c r="P7" s="12">
        <v>20</v>
      </c>
      <c r="Q7" s="12">
        <v>20</v>
      </c>
      <c r="R7" s="12">
        <v>10</v>
      </c>
      <c r="S7" s="12">
        <v>20</v>
      </c>
      <c r="T7" s="13">
        <f t="shared" si="0"/>
        <v>13.5</v>
      </c>
      <c r="U7" s="13">
        <f t="shared" si="1"/>
        <v>43.219156202690819</v>
      </c>
      <c r="V7" s="14"/>
      <c r="W7" s="21"/>
      <c r="X7" s="4" t="s">
        <v>527</v>
      </c>
    </row>
    <row r="8" spans="1:24" ht="38.25" x14ac:dyDescent="0.2">
      <c r="A8" s="23" t="s">
        <v>48</v>
      </c>
      <c r="B8" s="23" t="s">
        <v>134</v>
      </c>
      <c r="C8" s="23" t="s">
        <v>119</v>
      </c>
      <c r="D8" s="23" t="s">
        <v>315</v>
      </c>
      <c r="E8" s="23" t="s">
        <v>235</v>
      </c>
      <c r="F8" s="23" t="s">
        <v>316</v>
      </c>
      <c r="G8" s="23" t="s">
        <v>317</v>
      </c>
      <c r="H8" s="23" t="s">
        <v>120</v>
      </c>
      <c r="I8" s="73">
        <v>20526000</v>
      </c>
      <c r="J8" s="23" t="s">
        <v>142</v>
      </c>
      <c r="K8" s="23" t="s">
        <v>154</v>
      </c>
      <c r="L8" s="74"/>
      <c r="M8" s="4">
        <v>31.056288520220711</v>
      </c>
      <c r="N8" s="11"/>
      <c r="O8" s="12">
        <v>30</v>
      </c>
      <c r="P8" s="12">
        <v>6.67</v>
      </c>
      <c r="Q8" s="12">
        <v>20</v>
      </c>
      <c r="R8" s="12">
        <v>0</v>
      </c>
      <c r="S8" s="12">
        <v>20</v>
      </c>
      <c r="T8" s="13">
        <f t="shared" si="0"/>
        <v>11.500500000000001</v>
      </c>
      <c r="U8" s="13">
        <f t="shared" si="1"/>
        <v>42.556788520220714</v>
      </c>
      <c r="V8" s="14"/>
      <c r="W8" s="21">
        <v>100</v>
      </c>
      <c r="X8" s="4"/>
    </row>
    <row r="9" spans="1:24" ht="38.25" x14ac:dyDescent="0.2">
      <c r="A9" s="23" t="s">
        <v>32</v>
      </c>
      <c r="B9" s="23" t="s">
        <v>134</v>
      </c>
      <c r="C9" s="23" t="s">
        <v>247</v>
      </c>
      <c r="D9" s="23" t="s">
        <v>248</v>
      </c>
      <c r="E9" s="23" t="s">
        <v>249</v>
      </c>
      <c r="F9" s="23" t="s">
        <v>250</v>
      </c>
      <c r="G9" s="23" t="s">
        <v>251</v>
      </c>
      <c r="H9" s="23" t="s">
        <v>224</v>
      </c>
      <c r="I9" s="73">
        <v>32650000</v>
      </c>
      <c r="J9" s="23" t="s">
        <v>194</v>
      </c>
      <c r="K9" s="23" t="s">
        <v>195</v>
      </c>
      <c r="L9" s="74"/>
      <c r="M9" s="4">
        <v>27.755907851224364</v>
      </c>
      <c r="N9" s="11"/>
      <c r="O9" s="12">
        <v>30</v>
      </c>
      <c r="P9" s="12">
        <v>13.33</v>
      </c>
      <c r="Q9" s="12">
        <v>20</v>
      </c>
      <c r="R9" s="12">
        <v>10</v>
      </c>
      <c r="S9" s="12">
        <v>20</v>
      </c>
      <c r="T9" s="13">
        <f t="shared" si="0"/>
        <v>13.999499999999999</v>
      </c>
      <c r="U9" s="13">
        <f t="shared" si="1"/>
        <v>41.755407851224362</v>
      </c>
      <c r="V9" s="14"/>
      <c r="W9" s="21">
        <v>100</v>
      </c>
      <c r="X9" s="4"/>
    </row>
    <row r="10" spans="1:24" ht="38.25" x14ac:dyDescent="0.2">
      <c r="A10" s="23" t="s">
        <v>50</v>
      </c>
      <c r="B10" s="23" t="s">
        <v>134</v>
      </c>
      <c r="C10" s="23" t="s">
        <v>119</v>
      </c>
      <c r="D10" s="23" t="s">
        <v>324</v>
      </c>
      <c r="E10" s="23" t="s">
        <v>235</v>
      </c>
      <c r="F10" s="23" t="s">
        <v>310</v>
      </c>
      <c r="G10" s="23" t="s">
        <v>325</v>
      </c>
      <c r="H10" s="23" t="s">
        <v>139</v>
      </c>
      <c r="I10" s="73">
        <v>1368000</v>
      </c>
      <c r="J10" s="23" t="s">
        <v>167</v>
      </c>
      <c r="K10" s="23" t="s">
        <v>133</v>
      </c>
      <c r="L10" s="74"/>
      <c r="M10" s="4">
        <v>25.264825967171515</v>
      </c>
      <c r="N10" s="11"/>
      <c r="O10" s="12">
        <v>30</v>
      </c>
      <c r="P10" s="12">
        <v>20</v>
      </c>
      <c r="Q10" s="12">
        <v>20</v>
      </c>
      <c r="R10" s="12">
        <v>0</v>
      </c>
      <c r="S10" s="12">
        <v>20</v>
      </c>
      <c r="T10" s="13">
        <f t="shared" si="0"/>
        <v>13.5</v>
      </c>
      <c r="U10" s="13">
        <f t="shared" si="1"/>
        <v>38.764825967171518</v>
      </c>
      <c r="V10" s="14"/>
      <c r="W10" s="21"/>
      <c r="X10" s="4" t="s">
        <v>844</v>
      </c>
    </row>
    <row r="11" spans="1:24" ht="76.5" x14ac:dyDescent="0.2">
      <c r="A11" s="23" t="s">
        <v>95</v>
      </c>
      <c r="B11" s="23" t="s">
        <v>134</v>
      </c>
      <c r="C11" s="23" t="s">
        <v>119</v>
      </c>
      <c r="D11" s="23" t="s">
        <v>438</v>
      </c>
      <c r="E11" s="23" t="s">
        <v>439</v>
      </c>
      <c r="F11" s="23" t="s">
        <v>440</v>
      </c>
      <c r="G11" s="23" t="s">
        <v>441</v>
      </c>
      <c r="H11" s="23" t="s">
        <v>224</v>
      </c>
      <c r="I11" s="73">
        <v>13317000</v>
      </c>
      <c r="J11" s="23" t="s">
        <v>167</v>
      </c>
      <c r="K11" s="23" t="s">
        <v>133</v>
      </c>
      <c r="L11" s="74"/>
      <c r="M11" s="4">
        <v>23.68885809859195</v>
      </c>
      <c r="N11" s="11"/>
      <c r="O11" s="12">
        <v>30</v>
      </c>
      <c r="P11" s="12">
        <v>20</v>
      </c>
      <c r="Q11" s="12">
        <v>20</v>
      </c>
      <c r="R11" s="12">
        <v>10</v>
      </c>
      <c r="S11" s="12">
        <v>20</v>
      </c>
      <c r="T11" s="13">
        <f t="shared" si="0"/>
        <v>15</v>
      </c>
      <c r="U11" s="13">
        <f t="shared" si="1"/>
        <v>38.68885809859195</v>
      </c>
      <c r="V11" s="14"/>
      <c r="W11" s="21">
        <v>100</v>
      </c>
      <c r="X11" s="4"/>
    </row>
    <row r="12" spans="1:24" ht="38.25" x14ac:dyDescent="0.2">
      <c r="A12" s="23" t="s">
        <v>13</v>
      </c>
      <c r="B12" s="23" t="s">
        <v>117</v>
      </c>
      <c r="C12" s="23" t="s">
        <v>137</v>
      </c>
      <c r="D12" s="23" t="s">
        <v>125</v>
      </c>
      <c r="E12" s="23" t="s">
        <v>136</v>
      </c>
      <c r="F12" s="23" t="s">
        <v>131</v>
      </c>
      <c r="G12" s="23" t="s">
        <v>124</v>
      </c>
      <c r="H12" s="23" t="s">
        <v>120</v>
      </c>
      <c r="I12" s="73">
        <v>36200000</v>
      </c>
      <c r="J12" s="23" t="s">
        <v>132</v>
      </c>
      <c r="K12" s="23" t="s">
        <v>133</v>
      </c>
      <c r="L12" s="74"/>
      <c r="M12" s="4">
        <v>23.299955505371059</v>
      </c>
      <c r="N12" s="11"/>
      <c r="O12" s="12">
        <v>30</v>
      </c>
      <c r="P12" s="12">
        <v>20</v>
      </c>
      <c r="Q12" s="12">
        <v>20</v>
      </c>
      <c r="R12" s="12">
        <v>10</v>
      </c>
      <c r="S12" s="12">
        <v>20</v>
      </c>
      <c r="T12" s="13">
        <f t="shared" si="0"/>
        <v>15</v>
      </c>
      <c r="U12" s="13">
        <f t="shared" si="1"/>
        <v>38.299955505371059</v>
      </c>
      <c r="V12" s="14"/>
      <c r="W12" s="21">
        <v>100</v>
      </c>
      <c r="X12" s="4" t="s">
        <v>833</v>
      </c>
    </row>
    <row r="13" spans="1:24" ht="38.25" x14ac:dyDescent="0.2">
      <c r="A13" s="23" t="s">
        <v>33</v>
      </c>
      <c r="B13" s="23" t="s">
        <v>134</v>
      </c>
      <c r="C13" s="23" t="s">
        <v>252</v>
      </c>
      <c r="D13" s="23" t="s">
        <v>253</v>
      </c>
      <c r="E13" s="23" t="s">
        <v>173</v>
      </c>
      <c r="F13" s="23" t="s">
        <v>254</v>
      </c>
      <c r="G13" s="23" t="s">
        <v>255</v>
      </c>
      <c r="H13" s="23" t="s">
        <v>120</v>
      </c>
      <c r="I13" s="73">
        <v>31956000</v>
      </c>
      <c r="J13" s="23" t="s">
        <v>167</v>
      </c>
      <c r="K13" s="23" t="s">
        <v>133</v>
      </c>
      <c r="L13" s="74"/>
      <c r="M13" s="4">
        <v>28.005988039985702</v>
      </c>
      <c r="N13" s="11"/>
      <c r="O13" s="12">
        <v>20</v>
      </c>
      <c r="P13" s="12">
        <v>13.33</v>
      </c>
      <c r="Q13" s="12">
        <v>20</v>
      </c>
      <c r="R13" s="12">
        <v>10</v>
      </c>
      <c r="S13" s="12">
        <v>0</v>
      </c>
      <c r="T13" s="13">
        <f t="shared" si="0"/>
        <v>9.4994999999999994</v>
      </c>
      <c r="U13" s="13">
        <f t="shared" si="1"/>
        <v>37.5054880399857</v>
      </c>
      <c r="V13" s="14"/>
      <c r="W13" s="21">
        <v>100</v>
      </c>
      <c r="X13" s="4"/>
    </row>
    <row r="14" spans="1:24" ht="76.5" x14ac:dyDescent="0.2">
      <c r="A14" s="23" t="s">
        <v>46</v>
      </c>
      <c r="B14" s="23" t="s">
        <v>117</v>
      </c>
      <c r="C14" s="23" t="s">
        <v>119</v>
      </c>
      <c r="D14" s="23" t="s">
        <v>244</v>
      </c>
      <c r="E14" s="23" t="s">
        <v>311</v>
      </c>
      <c r="F14" s="23" t="s">
        <v>119</v>
      </c>
      <c r="G14" s="23" t="s">
        <v>839</v>
      </c>
      <c r="H14" s="23" t="s">
        <v>222</v>
      </c>
      <c r="I14" s="73">
        <v>11640000</v>
      </c>
      <c r="J14" s="23" t="s">
        <v>140</v>
      </c>
      <c r="K14" s="23" t="s">
        <v>242</v>
      </c>
      <c r="L14" s="74"/>
      <c r="M14" s="4">
        <v>22.275834774517079</v>
      </c>
      <c r="N14" s="11"/>
      <c r="O14" s="12">
        <v>30</v>
      </c>
      <c r="P14" s="12">
        <v>20</v>
      </c>
      <c r="Q14" s="12">
        <v>20</v>
      </c>
      <c r="R14" s="12">
        <v>10</v>
      </c>
      <c r="S14" s="12">
        <v>20</v>
      </c>
      <c r="T14" s="13">
        <f t="shared" si="0"/>
        <v>15</v>
      </c>
      <c r="U14" s="13">
        <f t="shared" si="1"/>
        <v>37.275834774517079</v>
      </c>
      <c r="V14" s="14"/>
      <c r="W14" s="21"/>
      <c r="X14" s="4" t="s">
        <v>527</v>
      </c>
    </row>
    <row r="15" spans="1:24" ht="38.25" x14ac:dyDescent="0.2">
      <c r="A15" s="23" t="s">
        <v>66</v>
      </c>
      <c r="B15" s="23" t="s">
        <v>134</v>
      </c>
      <c r="C15" s="23" t="s">
        <v>119</v>
      </c>
      <c r="D15" s="23" t="s">
        <v>141</v>
      </c>
      <c r="E15" s="23" t="s">
        <v>365</v>
      </c>
      <c r="F15" s="23" t="s">
        <v>366</v>
      </c>
      <c r="G15" s="23" t="s">
        <v>367</v>
      </c>
      <c r="H15" s="23" t="s">
        <v>120</v>
      </c>
      <c r="I15" s="73">
        <v>13352000</v>
      </c>
      <c r="J15" s="23" t="s">
        <v>241</v>
      </c>
      <c r="K15" s="23" t="s">
        <v>242</v>
      </c>
      <c r="L15" s="74"/>
      <c r="M15" s="4">
        <v>22.990309963357969</v>
      </c>
      <c r="N15" s="11"/>
      <c r="O15" s="12">
        <v>30</v>
      </c>
      <c r="P15" s="12">
        <v>13.33</v>
      </c>
      <c r="Q15" s="12">
        <v>20</v>
      </c>
      <c r="R15" s="12">
        <v>10</v>
      </c>
      <c r="S15" s="12">
        <v>20</v>
      </c>
      <c r="T15" s="13">
        <f t="shared" si="0"/>
        <v>13.999499999999999</v>
      </c>
      <c r="U15" s="13">
        <f t="shared" si="1"/>
        <v>36.98980996335797</v>
      </c>
      <c r="V15" s="14"/>
      <c r="W15" s="21">
        <v>100</v>
      </c>
      <c r="X15" s="4"/>
    </row>
    <row r="16" spans="1:24" ht="38.25" x14ac:dyDescent="0.2">
      <c r="A16" s="23" t="s">
        <v>39</v>
      </c>
      <c r="B16" s="23" t="s">
        <v>134</v>
      </c>
      <c r="C16" s="23" t="s">
        <v>279</v>
      </c>
      <c r="D16" s="23" t="s">
        <v>280</v>
      </c>
      <c r="E16" s="23" t="s">
        <v>281</v>
      </c>
      <c r="F16" s="23" t="s">
        <v>136</v>
      </c>
      <c r="G16" s="23" t="s">
        <v>282</v>
      </c>
      <c r="H16" s="23" t="s">
        <v>120</v>
      </c>
      <c r="I16" s="73">
        <v>20091000</v>
      </c>
      <c r="J16" s="23" t="s">
        <v>241</v>
      </c>
      <c r="K16" s="23" t="s">
        <v>242</v>
      </c>
      <c r="L16" s="74"/>
      <c r="M16" s="4">
        <v>28.685872631054941</v>
      </c>
      <c r="N16" s="11"/>
      <c r="O16" s="12">
        <v>20</v>
      </c>
      <c r="P16" s="12">
        <v>6.67</v>
      </c>
      <c r="Q16" s="12">
        <v>20</v>
      </c>
      <c r="R16" s="12">
        <v>0</v>
      </c>
      <c r="S16" s="12">
        <v>0</v>
      </c>
      <c r="T16" s="13">
        <f t="shared" si="0"/>
        <v>7.0004999999999997</v>
      </c>
      <c r="U16" s="13">
        <f t="shared" si="1"/>
        <v>35.686372631054944</v>
      </c>
      <c r="V16" s="14"/>
      <c r="W16" s="21">
        <v>100</v>
      </c>
      <c r="X16" s="4"/>
    </row>
    <row r="17" spans="1:24" ht="51" x14ac:dyDescent="0.2">
      <c r="A17" s="23" t="s">
        <v>36</v>
      </c>
      <c r="B17" s="23" t="s">
        <v>134</v>
      </c>
      <c r="C17" s="23" t="s">
        <v>266</v>
      </c>
      <c r="D17" s="23" t="s">
        <v>267</v>
      </c>
      <c r="E17" s="23" t="s">
        <v>268</v>
      </c>
      <c r="F17" s="23" t="s">
        <v>269</v>
      </c>
      <c r="G17" s="23" t="s">
        <v>145</v>
      </c>
      <c r="H17" s="23" t="s">
        <v>120</v>
      </c>
      <c r="I17" s="73">
        <v>11650000</v>
      </c>
      <c r="J17" s="23" t="s">
        <v>241</v>
      </c>
      <c r="K17" s="23" t="s">
        <v>242</v>
      </c>
      <c r="L17" s="74"/>
      <c r="M17" s="4">
        <v>23.053240897084695</v>
      </c>
      <c r="N17" s="11"/>
      <c r="O17" s="12">
        <v>20</v>
      </c>
      <c r="P17" s="12">
        <v>13.33</v>
      </c>
      <c r="Q17" s="12">
        <v>20</v>
      </c>
      <c r="R17" s="12">
        <v>10</v>
      </c>
      <c r="S17" s="12">
        <v>20</v>
      </c>
      <c r="T17" s="13">
        <f t="shared" si="0"/>
        <v>12.499499999999999</v>
      </c>
      <c r="U17" s="13">
        <f t="shared" si="1"/>
        <v>35.552740897084696</v>
      </c>
      <c r="V17" s="14"/>
      <c r="W17" s="21">
        <v>100</v>
      </c>
      <c r="X17" s="4"/>
    </row>
    <row r="18" spans="1:24" ht="38.25" x14ac:dyDescent="0.2">
      <c r="A18" s="23" t="s">
        <v>69</v>
      </c>
      <c r="B18" s="23" t="s">
        <v>134</v>
      </c>
      <c r="C18" s="23" t="s">
        <v>119</v>
      </c>
      <c r="D18" s="23" t="s">
        <v>307</v>
      </c>
      <c r="E18" s="23" t="s">
        <v>265</v>
      </c>
      <c r="F18" s="23" t="s">
        <v>131</v>
      </c>
      <c r="G18" s="23" t="s">
        <v>374</v>
      </c>
      <c r="H18" s="23" t="s">
        <v>120</v>
      </c>
      <c r="I18" s="73">
        <v>57332000</v>
      </c>
      <c r="J18" s="23" t="s">
        <v>132</v>
      </c>
      <c r="K18" s="23" t="s">
        <v>375</v>
      </c>
      <c r="L18" s="17"/>
      <c r="M18" s="4">
        <v>21.908003210312199</v>
      </c>
      <c r="N18" s="11"/>
      <c r="O18" s="12">
        <v>30</v>
      </c>
      <c r="P18" s="12">
        <v>13.33</v>
      </c>
      <c r="Q18" s="12">
        <v>20</v>
      </c>
      <c r="R18" s="12">
        <v>0</v>
      </c>
      <c r="S18" s="12">
        <v>20</v>
      </c>
      <c r="T18" s="13">
        <f t="shared" si="0"/>
        <v>12.499499999999999</v>
      </c>
      <c r="U18" s="13">
        <f t="shared" si="1"/>
        <v>34.4075032103122</v>
      </c>
      <c r="W18" s="21"/>
      <c r="X18" s="4" t="s">
        <v>827</v>
      </c>
    </row>
    <row r="19" spans="1:24" ht="38.25" x14ac:dyDescent="0.2">
      <c r="A19" s="23" t="s">
        <v>65</v>
      </c>
      <c r="B19" s="23" t="s">
        <v>117</v>
      </c>
      <c r="C19" s="23" t="s">
        <v>119</v>
      </c>
      <c r="D19" s="23" t="s">
        <v>125</v>
      </c>
      <c r="E19" s="23" t="s">
        <v>131</v>
      </c>
      <c r="F19" s="23" t="s">
        <v>217</v>
      </c>
      <c r="G19" s="23" t="s">
        <v>364</v>
      </c>
      <c r="H19" s="23" t="s">
        <v>120</v>
      </c>
      <c r="I19" s="73">
        <v>78409000</v>
      </c>
      <c r="J19" s="23" t="s">
        <v>132</v>
      </c>
      <c r="K19" s="23" t="s">
        <v>133</v>
      </c>
      <c r="L19" s="74"/>
      <c r="M19" s="4">
        <v>19.286346038671706</v>
      </c>
      <c r="N19" s="11"/>
      <c r="O19" s="12">
        <v>30</v>
      </c>
      <c r="P19" s="12">
        <v>20</v>
      </c>
      <c r="Q19" s="12">
        <v>20</v>
      </c>
      <c r="R19" s="12">
        <v>10</v>
      </c>
      <c r="S19" s="12">
        <v>20</v>
      </c>
      <c r="T19" s="13">
        <f t="shared" si="0"/>
        <v>15</v>
      </c>
      <c r="U19" s="13">
        <f t="shared" si="1"/>
        <v>34.286346038671709</v>
      </c>
      <c r="V19" s="14"/>
      <c r="W19" s="21"/>
      <c r="X19" s="4" t="s">
        <v>827</v>
      </c>
    </row>
    <row r="20" spans="1:24" ht="38.25" x14ac:dyDescent="0.2">
      <c r="A20" s="23" t="s">
        <v>30</v>
      </c>
      <c r="B20" s="23" t="s">
        <v>134</v>
      </c>
      <c r="C20" s="23" t="s">
        <v>238</v>
      </c>
      <c r="D20" s="23" t="s">
        <v>239</v>
      </c>
      <c r="E20" s="23" t="s">
        <v>136</v>
      </c>
      <c r="F20" s="23" t="s">
        <v>240</v>
      </c>
      <c r="G20" s="23" t="s">
        <v>840</v>
      </c>
      <c r="H20" s="23" t="s">
        <v>120</v>
      </c>
      <c r="I20" s="73">
        <v>20947000</v>
      </c>
      <c r="J20" s="23" t="s">
        <v>241</v>
      </c>
      <c r="K20" s="23" t="s">
        <v>242</v>
      </c>
      <c r="L20" s="74"/>
      <c r="M20" s="4">
        <v>26.738024899396127</v>
      </c>
      <c r="N20" s="11"/>
      <c r="O20" s="12">
        <v>10</v>
      </c>
      <c r="P20" s="12">
        <v>0</v>
      </c>
      <c r="Q20" s="12">
        <v>20</v>
      </c>
      <c r="R20" s="12">
        <v>0</v>
      </c>
      <c r="S20" s="12">
        <v>20</v>
      </c>
      <c r="T20" s="13">
        <f t="shared" si="0"/>
        <v>7.5</v>
      </c>
      <c r="U20" s="13">
        <f t="shared" si="1"/>
        <v>34.238024899396123</v>
      </c>
      <c r="V20" s="14"/>
      <c r="W20" s="21">
        <v>100</v>
      </c>
      <c r="X20" s="4"/>
    </row>
    <row r="21" spans="1:24" ht="76.5" x14ac:dyDescent="0.2">
      <c r="A21" s="23" t="s">
        <v>106</v>
      </c>
      <c r="B21" s="23" t="s">
        <v>117</v>
      </c>
      <c r="C21" s="23" t="s">
        <v>474</v>
      </c>
      <c r="D21" s="23" t="s">
        <v>148</v>
      </c>
      <c r="E21" s="23" t="s">
        <v>476</v>
      </c>
      <c r="F21" s="23" t="s">
        <v>119</v>
      </c>
      <c r="G21" s="23" t="s">
        <v>452</v>
      </c>
      <c r="H21" s="23" t="s">
        <v>222</v>
      </c>
      <c r="I21" s="73">
        <v>11315000</v>
      </c>
      <c r="J21" s="23" t="s">
        <v>167</v>
      </c>
      <c r="K21" s="23" t="s">
        <v>133</v>
      </c>
      <c r="L21" s="74"/>
      <c r="M21" s="4">
        <v>18.057886329124912</v>
      </c>
      <c r="N21" s="11"/>
      <c r="O21" s="12">
        <v>30</v>
      </c>
      <c r="P21" s="12">
        <v>20</v>
      </c>
      <c r="Q21" s="12">
        <v>20</v>
      </c>
      <c r="R21" s="12">
        <v>10</v>
      </c>
      <c r="S21" s="12">
        <v>20</v>
      </c>
      <c r="T21" s="13">
        <f t="shared" si="0"/>
        <v>15</v>
      </c>
      <c r="U21" s="13">
        <f t="shared" si="1"/>
        <v>33.057886329124912</v>
      </c>
      <c r="V21" s="14"/>
      <c r="W21" s="21"/>
      <c r="X21" s="4" t="s">
        <v>507</v>
      </c>
    </row>
    <row r="22" spans="1:24" ht="76.5" x14ac:dyDescent="0.2">
      <c r="A22" s="23" t="s">
        <v>86</v>
      </c>
      <c r="B22" s="23" t="s">
        <v>117</v>
      </c>
      <c r="C22" s="23" t="s">
        <v>119</v>
      </c>
      <c r="D22" s="23" t="s">
        <v>244</v>
      </c>
      <c r="E22" s="23" t="s">
        <v>418</v>
      </c>
      <c r="F22" s="23" t="s">
        <v>119</v>
      </c>
      <c r="G22" s="23" t="s">
        <v>392</v>
      </c>
      <c r="H22" s="23" t="s">
        <v>222</v>
      </c>
      <c r="I22" s="73">
        <v>8676000</v>
      </c>
      <c r="J22" s="23" t="s">
        <v>241</v>
      </c>
      <c r="K22" s="23" t="s">
        <v>242</v>
      </c>
      <c r="L22" s="74"/>
      <c r="M22" s="4">
        <v>17.741210750226774</v>
      </c>
      <c r="N22" s="11"/>
      <c r="O22" s="12">
        <v>30</v>
      </c>
      <c r="P22" s="12">
        <v>20</v>
      </c>
      <c r="Q22" s="12">
        <v>20</v>
      </c>
      <c r="R22" s="12">
        <v>10</v>
      </c>
      <c r="S22" s="12">
        <v>20</v>
      </c>
      <c r="T22" s="13">
        <f t="shared" si="0"/>
        <v>15</v>
      </c>
      <c r="U22" s="13">
        <f t="shared" si="1"/>
        <v>32.74121075022677</v>
      </c>
      <c r="V22" s="14"/>
      <c r="W22" s="21"/>
      <c r="X22" s="4" t="s">
        <v>527</v>
      </c>
    </row>
    <row r="23" spans="1:24" ht="51" x14ac:dyDescent="0.2">
      <c r="A23" s="23" t="s">
        <v>87</v>
      </c>
      <c r="B23" s="23" t="s">
        <v>117</v>
      </c>
      <c r="C23" s="23" t="s">
        <v>119</v>
      </c>
      <c r="D23" s="23" t="s">
        <v>306</v>
      </c>
      <c r="E23" s="23" t="s">
        <v>420</v>
      </c>
      <c r="F23" s="23" t="s">
        <v>130</v>
      </c>
      <c r="G23" s="23" t="s">
        <v>419</v>
      </c>
      <c r="H23" s="23" t="s">
        <v>120</v>
      </c>
      <c r="I23" s="73">
        <v>143388000</v>
      </c>
      <c r="J23" s="23" t="s">
        <v>421</v>
      </c>
      <c r="K23" s="23" t="s">
        <v>422</v>
      </c>
      <c r="L23" s="17"/>
      <c r="M23" s="4">
        <v>24.982695323647039</v>
      </c>
      <c r="N23" s="11"/>
      <c r="O23" s="12">
        <v>20</v>
      </c>
      <c r="P23" s="12">
        <v>20</v>
      </c>
      <c r="Q23" s="12">
        <v>0</v>
      </c>
      <c r="R23" s="12">
        <v>10</v>
      </c>
      <c r="S23" s="12">
        <v>0</v>
      </c>
      <c r="T23" s="13">
        <f t="shared" si="0"/>
        <v>7.5</v>
      </c>
      <c r="U23" s="13">
        <f t="shared" si="1"/>
        <v>32.482695323647036</v>
      </c>
      <c r="W23" s="21"/>
      <c r="X23" s="4" t="s">
        <v>826</v>
      </c>
    </row>
    <row r="24" spans="1:24" ht="76.5" x14ac:dyDescent="0.2">
      <c r="A24" s="23" t="s">
        <v>100</v>
      </c>
      <c r="B24" s="23" t="s">
        <v>117</v>
      </c>
      <c r="C24" s="23" t="s">
        <v>119</v>
      </c>
      <c r="D24" s="23" t="s">
        <v>123</v>
      </c>
      <c r="E24" s="23" t="s">
        <v>455</v>
      </c>
      <c r="F24" s="23" t="s">
        <v>456</v>
      </c>
      <c r="G24" s="23" t="s">
        <v>457</v>
      </c>
      <c r="H24" s="23" t="s">
        <v>121</v>
      </c>
      <c r="I24" s="73">
        <v>133958000</v>
      </c>
      <c r="J24" s="23" t="s">
        <v>458</v>
      </c>
      <c r="K24" s="23" t="s">
        <v>459</v>
      </c>
      <c r="L24" s="74"/>
      <c r="M24" s="4">
        <v>23.008270830440619</v>
      </c>
      <c r="N24" s="11"/>
      <c r="O24" s="12">
        <v>20</v>
      </c>
      <c r="P24" s="12">
        <v>20</v>
      </c>
      <c r="Q24" s="12">
        <v>0</v>
      </c>
      <c r="R24" s="12">
        <v>0</v>
      </c>
      <c r="S24" s="12">
        <v>20</v>
      </c>
      <c r="T24" s="13">
        <f t="shared" si="0"/>
        <v>9</v>
      </c>
      <c r="U24" s="13">
        <f t="shared" si="1"/>
        <v>32.008270830440622</v>
      </c>
      <c r="V24" s="14"/>
      <c r="W24" s="21"/>
      <c r="X24" s="4" t="s">
        <v>826</v>
      </c>
    </row>
    <row r="25" spans="1:24" ht="114.75" x14ac:dyDescent="0.2">
      <c r="A25" s="23" t="s">
        <v>99</v>
      </c>
      <c r="B25" s="23" t="s">
        <v>134</v>
      </c>
      <c r="C25" s="23" t="s">
        <v>119</v>
      </c>
      <c r="D25" s="23" t="s">
        <v>453</v>
      </c>
      <c r="E25" s="23" t="s">
        <v>310</v>
      </c>
      <c r="F25" s="23" t="s">
        <v>130</v>
      </c>
      <c r="G25" s="23" t="s">
        <v>454</v>
      </c>
      <c r="H25" s="23" t="s">
        <v>120</v>
      </c>
      <c r="I25" s="73">
        <v>23603000</v>
      </c>
      <c r="J25" s="23" t="s">
        <v>167</v>
      </c>
      <c r="K25" s="23" t="s">
        <v>133</v>
      </c>
      <c r="L25" s="74"/>
      <c r="M25" s="4">
        <v>22.535852049909003</v>
      </c>
      <c r="N25" s="11"/>
      <c r="O25" s="12">
        <v>20</v>
      </c>
      <c r="P25" s="12">
        <v>0</v>
      </c>
      <c r="Q25" s="12">
        <v>20</v>
      </c>
      <c r="R25" s="12">
        <v>0</v>
      </c>
      <c r="S25" s="12">
        <v>20</v>
      </c>
      <c r="T25" s="13">
        <f t="shared" si="0"/>
        <v>9</v>
      </c>
      <c r="U25" s="13">
        <f t="shared" si="1"/>
        <v>31.535852049909003</v>
      </c>
      <c r="V25" s="14"/>
      <c r="W25" s="21">
        <v>100</v>
      </c>
      <c r="X25" s="4"/>
    </row>
    <row r="26" spans="1:24" ht="38.25" x14ac:dyDescent="0.2">
      <c r="A26" s="23" t="s">
        <v>113</v>
      </c>
      <c r="B26" s="23" t="s">
        <v>134</v>
      </c>
      <c r="C26" s="23" t="s">
        <v>119</v>
      </c>
      <c r="D26" s="23" t="s">
        <v>309</v>
      </c>
      <c r="E26" s="23" t="s">
        <v>492</v>
      </c>
      <c r="F26" s="23" t="s">
        <v>119</v>
      </c>
      <c r="G26" s="23" t="s">
        <v>493</v>
      </c>
      <c r="H26" s="23" t="s">
        <v>172</v>
      </c>
      <c r="I26" s="73">
        <v>465000</v>
      </c>
      <c r="J26" s="23" t="s">
        <v>167</v>
      </c>
      <c r="K26" s="23" t="s">
        <v>133</v>
      </c>
      <c r="L26" s="74"/>
      <c r="M26" s="4">
        <v>20.097116294548854</v>
      </c>
      <c r="N26" s="11"/>
      <c r="O26" s="12">
        <v>10</v>
      </c>
      <c r="P26" s="12">
        <v>20</v>
      </c>
      <c r="Q26" s="12">
        <v>20</v>
      </c>
      <c r="R26" s="12">
        <v>0</v>
      </c>
      <c r="S26" s="12">
        <v>20</v>
      </c>
      <c r="T26" s="13">
        <f t="shared" si="0"/>
        <v>10.5</v>
      </c>
      <c r="U26" s="13">
        <f t="shared" si="1"/>
        <v>30.597116294548854</v>
      </c>
      <c r="V26" s="14"/>
      <c r="W26" s="21"/>
      <c r="X26" s="4" t="s">
        <v>860</v>
      </c>
    </row>
    <row r="27" spans="1:24" ht="51" x14ac:dyDescent="0.2">
      <c r="A27" s="23" t="s">
        <v>112</v>
      </c>
      <c r="B27" s="23" t="s">
        <v>117</v>
      </c>
      <c r="C27" s="23" t="s">
        <v>474</v>
      </c>
      <c r="D27" s="23" t="s">
        <v>148</v>
      </c>
      <c r="E27" s="23" t="s">
        <v>135</v>
      </c>
      <c r="F27" s="23" t="s">
        <v>490</v>
      </c>
      <c r="G27" s="23" t="s">
        <v>491</v>
      </c>
      <c r="H27" s="23" t="s">
        <v>128</v>
      </c>
      <c r="I27" s="73">
        <v>30913000</v>
      </c>
      <c r="J27" s="23" t="s">
        <v>167</v>
      </c>
      <c r="K27" s="23" t="s">
        <v>133</v>
      </c>
      <c r="L27" s="74"/>
      <c r="M27" s="4">
        <v>16.079999999999998</v>
      </c>
      <c r="N27" s="11"/>
      <c r="O27" s="12">
        <v>20</v>
      </c>
      <c r="P27" s="12">
        <v>20</v>
      </c>
      <c r="Q27" s="12">
        <v>20</v>
      </c>
      <c r="R27" s="12">
        <v>10</v>
      </c>
      <c r="S27" s="12">
        <v>20</v>
      </c>
      <c r="T27" s="13">
        <f t="shared" si="0"/>
        <v>13.5</v>
      </c>
      <c r="U27" s="13">
        <f t="shared" si="1"/>
        <v>29.58</v>
      </c>
      <c r="V27" s="14"/>
      <c r="W27" s="21">
        <v>100</v>
      </c>
      <c r="X27" s="4" t="s">
        <v>829</v>
      </c>
    </row>
    <row r="28" spans="1:24" ht="63.75" x14ac:dyDescent="0.2">
      <c r="A28" s="23" t="s">
        <v>14</v>
      </c>
      <c r="B28" s="23" t="s">
        <v>117</v>
      </c>
      <c r="C28" s="23" t="s">
        <v>150</v>
      </c>
      <c r="D28" s="23" t="s">
        <v>151</v>
      </c>
      <c r="E28" s="23" t="s">
        <v>152</v>
      </c>
      <c r="F28" s="23" t="s">
        <v>153</v>
      </c>
      <c r="G28" s="23" t="s">
        <v>122</v>
      </c>
      <c r="H28" s="23" t="s">
        <v>120</v>
      </c>
      <c r="I28" s="73">
        <v>86400000</v>
      </c>
      <c r="J28" s="23" t="s">
        <v>142</v>
      </c>
      <c r="K28" s="23" t="s">
        <v>154</v>
      </c>
      <c r="L28" s="74"/>
      <c r="M28" s="4">
        <v>14.267582950860684</v>
      </c>
      <c r="N28" s="11"/>
      <c r="O28" s="12">
        <v>30</v>
      </c>
      <c r="P28" s="12">
        <v>13.33</v>
      </c>
      <c r="Q28" s="12">
        <v>20</v>
      </c>
      <c r="R28" s="12">
        <v>10</v>
      </c>
      <c r="S28" s="12">
        <v>20</v>
      </c>
      <c r="T28" s="13">
        <f t="shared" si="0"/>
        <v>13.999499999999999</v>
      </c>
      <c r="U28" s="13">
        <f t="shared" si="1"/>
        <v>28.267082950860683</v>
      </c>
      <c r="V28" s="14"/>
      <c r="W28" s="21"/>
      <c r="X28" s="4" t="s">
        <v>826</v>
      </c>
    </row>
    <row r="29" spans="1:24" ht="63.75" x14ac:dyDescent="0.2">
      <c r="A29" s="23" t="s">
        <v>75</v>
      </c>
      <c r="B29" s="23" t="s">
        <v>117</v>
      </c>
      <c r="C29" s="23" t="s">
        <v>119</v>
      </c>
      <c r="D29" s="23" t="s">
        <v>148</v>
      </c>
      <c r="E29" s="23" t="s">
        <v>396</v>
      </c>
      <c r="F29" s="23" t="s">
        <v>397</v>
      </c>
      <c r="G29" s="23" t="s">
        <v>398</v>
      </c>
      <c r="H29" s="23" t="s">
        <v>128</v>
      </c>
      <c r="I29" s="73">
        <v>65322000</v>
      </c>
      <c r="J29" s="23" t="s">
        <v>513</v>
      </c>
      <c r="K29" s="23" t="s">
        <v>242</v>
      </c>
      <c r="L29" s="74"/>
      <c r="M29" s="4">
        <v>16.760902010050103</v>
      </c>
      <c r="N29" s="11"/>
      <c r="O29" s="12">
        <v>30</v>
      </c>
      <c r="P29" s="12">
        <v>13.33</v>
      </c>
      <c r="Q29" s="12">
        <v>0</v>
      </c>
      <c r="R29" s="12">
        <v>10</v>
      </c>
      <c r="S29" s="12">
        <v>20</v>
      </c>
      <c r="T29" s="13">
        <f t="shared" si="0"/>
        <v>10.999499999999999</v>
      </c>
      <c r="U29" s="13">
        <f t="shared" si="1"/>
        <v>27.7604020100501</v>
      </c>
      <c r="V29" s="14"/>
      <c r="W29" s="21"/>
      <c r="X29" s="4" t="s">
        <v>826</v>
      </c>
    </row>
    <row r="30" spans="1:24" ht="76.5" x14ac:dyDescent="0.2">
      <c r="A30" s="23" t="s">
        <v>109</v>
      </c>
      <c r="B30" s="23" t="s">
        <v>134</v>
      </c>
      <c r="C30" s="23" t="s">
        <v>119</v>
      </c>
      <c r="D30" s="23" t="s">
        <v>204</v>
      </c>
      <c r="E30" s="23" t="s">
        <v>360</v>
      </c>
      <c r="F30" s="23" t="s">
        <v>483</v>
      </c>
      <c r="G30" s="23" t="s">
        <v>484</v>
      </c>
      <c r="H30" s="23" t="s">
        <v>139</v>
      </c>
      <c r="I30" s="73">
        <v>12295000</v>
      </c>
      <c r="J30" s="23" t="s">
        <v>514</v>
      </c>
      <c r="K30" s="23" t="s">
        <v>133</v>
      </c>
      <c r="L30" s="74"/>
      <c r="M30" s="4">
        <v>17.171011231770436</v>
      </c>
      <c r="N30" s="11"/>
      <c r="O30" s="12">
        <v>20</v>
      </c>
      <c r="P30" s="12">
        <v>20</v>
      </c>
      <c r="Q30" s="12">
        <v>0</v>
      </c>
      <c r="R30" s="12">
        <v>10</v>
      </c>
      <c r="S30" s="12">
        <v>20</v>
      </c>
      <c r="T30" s="13">
        <f t="shared" si="0"/>
        <v>10.5</v>
      </c>
      <c r="U30" s="13">
        <f t="shared" si="1"/>
        <v>27.671011231770436</v>
      </c>
      <c r="V30" s="14"/>
      <c r="W30" s="85">
        <v>0</v>
      </c>
      <c r="X30" s="4" t="s">
        <v>827</v>
      </c>
    </row>
    <row r="31" spans="1:24" ht="38.25" x14ac:dyDescent="0.2">
      <c r="A31" s="23" t="s">
        <v>104</v>
      </c>
      <c r="B31" s="23" t="s">
        <v>134</v>
      </c>
      <c r="C31" s="23" t="s">
        <v>119</v>
      </c>
      <c r="D31" s="23" t="s">
        <v>470</v>
      </c>
      <c r="E31" s="23" t="s">
        <v>471</v>
      </c>
      <c r="F31" s="23" t="s">
        <v>471</v>
      </c>
      <c r="G31" s="23" t="s">
        <v>472</v>
      </c>
      <c r="H31" s="23" t="s">
        <v>118</v>
      </c>
      <c r="I31" s="73">
        <v>1894000</v>
      </c>
      <c r="J31" s="23" t="s">
        <v>194</v>
      </c>
      <c r="K31" s="23" t="s">
        <v>168</v>
      </c>
      <c r="L31" s="74"/>
      <c r="M31" s="4">
        <v>16.73569832802356</v>
      </c>
      <c r="N31" s="11"/>
      <c r="O31" s="12">
        <v>30</v>
      </c>
      <c r="P31" s="12">
        <v>0</v>
      </c>
      <c r="Q31" s="12">
        <v>20</v>
      </c>
      <c r="R31" s="12">
        <v>0</v>
      </c>
      <c r="S31" s="12">
        <v>20</v>
      </c>
      <c r="T31" s="13">
        <f t="shared" si="0"/>
        <v>10.5</v>
      </c>
      <c r="U31" s="13">
        <f t="shared" si="1"/>
        <v>27.23569832802356</v>
      </c>
      <c r="V31" s="14"/>
      <c r="W31" s="21">
        <v>100</v>
      </c>
      <c r="X31" s="4"/>
    </row>
    <row r="32" spans="1:24" ht="102" x14ac:dyDescent="0.2">
      <c r="A32" s="23" t="s">
        <v>80</v>
      </c>
      <c r="B32" s="23" t="s">
        <v>134</v>
      </c>
      <c r="C32" s="23" t="s">
        <v>119</v>
      </c>
      <c r="D32" s="23" t="s">
        <v>204</v>
      </c>
      <c r="E32" s="23" t="s">
        <v>407</v>
      </c>
      <c r="F32" s="23" t="s">
        <v>404</v>
      </c>
      <c r="G32" s="23" t="s">
        <v>408</v>
      </c>
      <c r="H32" s="23" t="s">
        <v>237</v>
      </c>
      <c r="I32" s="73">
        <v>14578000</v>
      </c>
      <c r="J32" s="23" t="s">
        <v>167</v>
      </c>
      <c r="K32" s="23" t="s">
        <v>179</v>
      </c>
      <c r="L32" s="74"/>
      <c r="M32" s="4">
        <v>14.738591168544957</v>
      </c>
      <c r="N32" s="11"/>
      <c r="O32" s="12">
        <v>10</v>
      </c>
      <c r="P32" s="12">
        <v>20</v>
      </c>
      <c r="Q32" s="12">
        <v>20</v>
      </c>
      <c r="R32" s="12">
        <v>10</v>
      </c>
      <c r="S32" s="12">
        <v>20</v>
      </c>
      <c r="T32" s="13">
        <f t="shared" si="0"/>
        <v>12</v>
      </c>
      <c r="U32" s="13">
        <f t="shared" si="1"/>
        <v>26.738591168544957</v>
      </c>
      <c r="V32" s="14"/>
      <c r="W32" s="21">
        <v>100</v>
      </c>
      <c r="X32" s="4"/>
    </row>
    <row r="33" spans="1:24" ht="114.75" x14ac:dyDescent="0.2">
      <c r="A33" s="23" t="s">
        <v>76</v>
      </c>
      <c r="B33" s="23" t="s">
        <v>134</v>
      </c>
      <c r="C33" s="23" t="s">
        <v>119</v>
      </c>
      <c r="D33" s="23" t="s">
        <v>161</v>
      </c>
      <c r="E33" s="23" t="s">
        <v>332</v>
      </c>
      <c r="F33" s="23" t="s">
        <v>399</v>
      </c>
      <c r="G33" s="23" t="s">
        <v>400</v>
      </c>
      <c r="H33" s="23" t="s">
        <v>224</v>
      </c>
      <c r="I33" s="73">
        <v>18126000</v>
      </c>
      <c r="J33" s="23" t="s">
        <v>167</v>
      </c>
      <c r="K33" s="23" t="s">
        <v>179</v>
      </c>
      <c r="L33" s="74"/>
      <c r="M33" s="4">
        <v>15.700523640774197</v>
      </c>
      <c r="N33" s="11"/>
      <c r="O33" s="12">
        <v>10</v>
      </c>
      <c r="P33" s="12">
        <v>20</v>
      </c>
      <c r="Q33" s="12">
        <v>20</v>
      </c>
      <c r="R33" s="12">
        <v>0</v>
      </c>
      <c r="S33" s="12">
        <v>20</v>
      </c>
      <c r="T33" s="13">
        <f t="shared" si="0"/>
        <v>10.5</v>
      </c>
      <c r="U33" s="13">
        <f t="shared" si="1"/>
        <v>26.200523640774197</v>
      </c>
      <c r="V33" s="14"/>
      <c r="W33" s="21">
        <v>100</v>
      </c>
      <c r="X33" s="4"/>
    </row>
    <row r="34" spans="1:24" ht="38.25" x14ac:dyDescent="0.2">
      <c r="A34" s="23" t="s">
        <v>72</v>
      </c>
      <c r="B34" s="23" t="s">
        <v>134</v>
      </c>
      <c r="C34" s="23" t="s">
        <v>119</v>
      </c>
      <c r="D34" s="23" t="s">
        <v>227</v>
      </c>
      <c r="E34" s="23" t="s">
        <v>381</v>
      </c>
      <c r="F34" s="23" t="s">
        <v>383</v>
      </c>
      <c r="G34" s="23" t="s">
        <v>384</v>
      </c>
      <c r="H34" s="23" t="s">
        <v>120</v>
      </c>
      <c r="I34" s="73">
        <v>17409000</v>
      </c>
      <c r="J34" s="23" t="s">
        <v>194</v>
      </c>
      <c r="K34" s="23" t="s">
        <v>195</v>
      </c>
      <c r="L34" s="74"/>
      <c r="M34" s="4">
        <v>16.758744811868745</v>
      </c>
      <c r="N34" s="11"/>
      <c r="O34" s="12">
        <v>20</v>
      </c>
      <c r="P34" s="12">
        <v>0</v>
      </c>
      <c r="Q34" s="12">
        <v>20</v>
      </c>
      <c r="R34" s="12">
        <v>0</v>
      </c>
      <c r="S34" s="12">
        <v>20</v>
      </c>
      <c r="T34" s="13">
        <f t="shared" ref="T34:T63" si="2">SUM(O34:S34)*0.15</f>
        <v>9</v>
      </c>
      <c r="U34" s="13">
        <f t="shared" ref="U34:U63" si="3">M34+T34</f>
        <v>25.758744811868745</v>
      </c>
      <c r="V34" s="14"/>
      <c r="W34" s="21">
        <v>100</v>
      </c>
      <c r="X34" s="4"/>
    </row>
    <row r="35" spans="1:24" ht="38.25" x14ac:dyDescent="0.2">
      <c r="A35" s="23" t="s">
        <v>29</v>
      </c>
      <c r="B35" s="23" t="s">
        <v>134</v>
      </c>
      <c r="C35" s="23" t="s">
        <v>232</v>
      </c>
      <c r="D35" s="23" t="s">
        <v>233</v>
      </c>
      <c r="E35" s="23" t="s">
        <v>234</v>
      </c>
      <c r="F35" s="23" t="s">
        <v>235</v>
      </c>
      <c r="G35" s="23" t="s">
        <v>236</v>
      </c>
      <c r="H35" s="23" t="s">
        <v>120</v>
      </c>
      <c r="I35" s="73">
        <v>18584000</v>
      </c>
      <c r="J35" s="23" t="s">
        <v>167</v>
      </c>
      <c r="K35" s="23" t="s">
        <v>195</v>
      </c>
      <c r="L35" s="74"/>
      <c r="M35" s="4">
        <v>16.63851551855889</v>
      </c>
      <c r="N35" s="11"/>
      <c r="O35" s="12">
        <v>10</v>
      </c>
      <c r="P35" s="12">
        <v>0</v>
      </c>
      <c r="Q35" s="12">
        <v>20</v>
      </c>
      <c r="R35" s="12">
        <v>10</v>
      </c>
      <c r="S35" s="12">
        <v>20</v>
      </c>
      <c r="T35" s="13">
        <f t="shared" si="2"/>
        <v>9</v>
      </c>
      <c r="U35" s="13">
        <f t="shared" si="3"/>
        <v>25.63851551855889</v>
      </c>
      <c r="V35" s="14"/>
      <c r="W35" s="21"/>
      <c r="X35" s="4" t="s">
        <v>860</v>
      </c>
    </row>
    <row r="36" spans="1:24" ht="51" x14ac:dyDescent="0.2">
      <c r="A36" s="23" t="s">
        <v>83</v>
      </c>
      <c r="B36" s="23" t="s">
        <v>134</v>
      </c>
      <c r="C36" s="23" t="s">
        <v>119</v>
      </c>
      <c r="D36" s="23" t="s">
        <v>390</v>
      </c>
      <c r="E36" s="23" t="s">
        <v>131</v>
      </c>
      <c r="F36" s="23" t="s">
        <v>332</v>
      </c>
      <c r="G36" s="23" t="s">
        <v>411</v>
      </c>
      <c r="H36" s="23" t="s">
        <v>237</v>
      </c>
      <c r="I36" s="73">
        <v>53507000</v>
      </c>
      <c r="J36" s="23" t="s">
        <v>167</v>
      </c>
      <c r="K36" s="23" t="s">
        <v>179</v>
      </c>
      <c r="L36" s="74"/>
      <c r="M36" s="4">
        <v>13.918632168547774</v>
      </c>
      <c r="N36" s="11"/>
      <c r="O36" s="12">
        <v>10</v>
      </c>
      <c r="P36" s="12">
        <v>13.33</v>
      </c>
      <c r="Q36" s="12">
        <v>20</v>
      </c>
      <c r="R36" s="12">
        <v>10</v>
      </c>
      <c r="S36" s="12">
        <v>20</v>
      </c>
      <c r="T36" s="13">
        <f t="shared" si="2"/>
        <v>10.999499999999999</v>
      </c>
      <c r="U36" s="13">
        <f t="shared" si="3"/>
        <v>24.918132168547771</v>
      </c>
      <c r="V36" s="14"/>
      <c r="W36" s="85">
        <v>100</v>
      </c>
      <c r="X36" s="4" t="s">
        <v>866</v>
      </c>
    </row>
    <row r="37" spans="1:24" ht="63.75" x14ac:dyDescent="0.2">
      <c r="A37" s="23" t="s">
        <v>78</v>
      </c>
      <c r="B37" s="23" t="s">
        <v>134</v>
      </c>
      <c r="C37" s="23" t="s">
        <v>119</v>
      </c>
      <c r="D37" s="23" t="s">
        <v>319</v>
      </c>
      <c r="E37" s="23" t="s">
        <v>402</v>
      </c>
      <c r="F37" s="23" t="s">
        <v>404</v>
      </c>
      <c r="G37" s="23" t="s">
        <v>841</v>
      </c>
      <c r="H37" s="23" t="s">
        <v>120</v>
      </c>
      <c r="I37" s="73">
        <v>1003000</v>
      </c>
      <c r="J37" s="23" t="s">
        <v>167</v>
      </c>
      <c r="K37" s="23" t="s">
        <v>179</v>
      </c>
      <c r="L37" s="74"/>
      <c r="M37" s="4">
        <v>15.141381664336379</v>
      </c>
      <c r="N37" s="11"/>
      <c r="O37" s="12">
        <v>30</v>
      </c>
      <c r="P37" s="12">
        <v>13.33</v>
      </c>
      <c r="Q37" s="12">
        <v>20</v>
      </c>
      <c r="R37" s="12">
        <v>0</v>
      </c>
      <c r="S37" s="12">
        <v>0</v>
      </c>
      <c r="T37" s="13">
        <f t="shared" si="2"/>
        <v>9.4994999999999994</v>
      </c>
      <c r="U37" s="13">
        <f t="shared" si="3"/>
        <v>24.640881664336376</v>
      </c>
      <c r="V37" s="14"/>
      <c r="W37" s="21">
        <v>100</v>
      </c>
      <c r="X37" s="4"/>
    </row>
    <row r="38" spans="1:24" ht="38.25" x14ac:dyDescent="0.2">
      <c r="A38" s="23" t="s">
        <v>88</v>
      </c>
      <c r="B38" s="23" t="s">
        <v>117</v>
      </c>
      <c r="C38" s="23" t="s">
        <v>119</v>
      </c>
      <c r="D38" s="23" t="s">
        <v>306</v>
      </c>
      <c r="E38" s="23" t="s">
        <v>130</v>
      </c>
      <c r="F38" s="23" t="s">
        <v>423</v>
      </c>
      <c r="G38" s="23" t="s">
        <v>376</v>
      </c>
      <c r="H38" s="23" t="s">
        <v>120</v>
      </c>
      <c r="I38" s="73">
        <v>324342000</v>
      </c>
      <c r="J38" s="23" t="s">
        <v>167</v>
      </c>
      <c r="K38" s="23" t="s">
        <v>133</v>
      </c>
      <c r="L38" s="74"/>
      <c r="M38" s="4">
        <v>15.621776711111595</v>
      </c>
      <c r="N38" s="11"/>
      <c r="O38" s="12">
        <v>20</v>
      </c>
      <c r="P38" s="12">
        <v>20</v>
      </c>
      <c r="Q38" s="12">
        <v>20</v>
      </c>
      <c r="R38" s="12">
        <v>0</v>
      </c>
      <c r="S38" s="12">
        <v>0</v>
      </c>
      <c r="T38" s="13">
        <f t="shared" si="2"/>
        <v>9</v>
      </c>
      <c r="U38" s="13">
        <f t="shared" si="3"/>
        <v>24.621776711111593</v>
      </c>
      <c r="V38" s="14"/>
      <c r="W38" s="21"/>
      <c r="X38" s="4" t="s">
        <v>826</v>
      </c>
    </row>
    <row r="39" spans="1:24" ht="76.5" x14ac:dyDescent="0.2">
      <c r="A39" s="23" t="s">
        <v>31</v>
      </c>
      <c r="B39" s="23" t="s">
        <v>117</v>
      </c>
      <c r="C39" s="23" t="s">
        <v>243</v>
      </c>
      <c r="D39" s="23" t="s">
        <v>244</v>
      </c>
      <c r="E39" s="23" t="s">
        <v>225</v>
      </c>
      <c r="F39" s="23" t="s">
        <v>245</v>
      </c>
      <c r="G39" s="23" t="s">
        <v>246</v>
      </c>
      <c r="H39" s="23" t="s">
        <v>143</v>
      </c>
      <c r="I39" s="73">
        <v>230209000</v>
      </c>
      <c r="J39" s="23" t="s">
        <v>515</v>
      </c>
      <c r="K39" s="23" t="s">
        <v>242</v>
      </c>
      <c r="L39" s="74"/>
      <c r="M39" s="4">
        <v>16.760838664017644</v>
      </c>
      <c r="N39" s="11"/>
      <c r="O39" s="12">
        <v>20</v>
      </c>
      <c r="P39" s="12">
        <v>6.67</v>
      </c>
      <c r="Q39" s="12">
        <v>20</v>
      </c>
      <c r="R39" s="12">
        <v>0</v>
      </c>
      <c r="S39" s="12">
        <v>0</v>
      </c>
      <c r="T39" s="13">
        <f t="shared" si="2"/>
        <v>7.0004999999999997</v>
      </c>
      <c r="U39" s="13">
        <f t="shared" si="3"/>
        <v>23.761338664017643</v>
      </c>
      <c r="V39" s="14"/>
      <c r="W39" s="21"/>
      <c r="X39" s="4" t="s">
        <v>826</v>
      </c>
    </row>
    <row r="40" spans="1:24" ht="51" x14ac:dyDescent="0.2">
      <c r="A40" s="23" t="s">
        <v>28</v>
      </c>
      <c r="B40" s="23" t="s">
        <v>134</v>
      </c>
      <c r="C40" s="23" t="s">
        <v>226</v>
      </c>
      <c r="D40" s="23" t="s">
        <v>227</v>
      </c>
      <c r="E40" s="23" t="s">
        <v>228</v>
      </c>
      <c r="F40" s="23" t="s">
        <v>229</v>
      </c>
      <c r="G40" s="23" t="s">
        <v>230</v>
      </c>
      <c r="H40" s="23" t="s">
        <v>120</v>
      </c>
      <c r="I40" s="73">
        <v>30987000</v>
      </c>
      <c r="J40" s="23" t="s">
        <v>142</v>
      </c>
      <c r="K40" s="23" t="s">
        <v>231</v>
      </c>
      <c r="L40" s="17"/>
      <c r="M40" s="4">
        <v>20.719648351427388</v>
      </c>
      <c r="N40" s="11"/>
      <c r="O40" s="12">
        <v>0</v>
      </c>
      <c r="P40" s="12">
        <v>0</v>
      </c>
      <c r="Q40" s="12">
        <v>0</v>
      </c>
      <c r="R40" s="12">
        <v>0</v>
      </c>
      <c r="S40" s="12">
        <v>20</v>
      </c>
      <c r="T40" s="13">
        <f t="shared" si="2"/>
        <v>3</v>
      </c>
      <c r="U40" s="13">
        <f t="shared" si="3"/>
        <v>23.719648351427388</v>
      </c>
      <c r="W40" s="21"/>
      <c r="X40" s="4" t="s">
        <v>828</v>
      </c>
    </row>
    <row r="41" spans="1:24" ht="25.5" x14ac:dyDescent="0.2">
      <c r="A41" s="23" t="s">
        <v>84</v>
      </c>
      <c r="B41" s="23" t="s">
        <v>134</v>
      </c>
      <c r="C41" s="23" t="s">
        <v>119</v>
      </c>
      <c r="D41" s="23" t="s">
        <v>412</v>
      </c>
      <c r="E41" s="23" t="s">
        <v>413</v>
      </c>
      <c r="F41" s="23" t="s">
        <v>413</v>
      </c>
      <c r="G41" s="23" t="s">
        <v>414</v>
      </c>
      <c r="H41" s="23" t="s">
        <v>292</v>
      </c>
      <c r="I41" s="73">
        <v>5000000</v>
      </c>
      <c r="J41" s="23" t="s">
        <v>167</v>
      </c>
      <c r="K41" s="23" t="s">
        <v>179</v>
      </c>
      <c r="L41" s="74"/>
      <c r="M41" s="4">
        <v>12.549543709160737</v>
      </c>
      <c r="N41" s="11"/>
      <c r="O41" s="12">
        <v>10</v>
      </c>
      <c r="P41" s="12">
        <v>20</v>
      </c>
      <c r="Q41" s="12">
        <v>20</v>
      </c>
      <c r="R41" s="12">
        <v>0</v>
      </c>
      <c r="S41" s="12">
        <v>20</v>
      </c>
      <c r="T41" s="13">
        <f t="shared" si="2"/>
        <v>10.5</v>
      </c>
      <c r="U41" s="13">
        <f t="shared" si="3"/>
        <v>23.049543709160737</v>
      </c>
      <c r="V41" s="14"/>
      <c r="W41" s="21">
        <v>100</v>
      </c>
      <c r="X41" s="4"/>
    </row>
    <row r="42" spans="1:24" ht="76.5" x14ac:dyDescent="0.2">
      <c r="A42" s="23" t="s">
        <v>105</v>
      </c>
      <c r="B42" s="23" t="s">
        <v>117</v>
      </c>
      <c r="C42" s="23" t="s">
        <v>474</v>
      </c>
      <c r="D42" s="23" t="s">
        <v>148</v>
      </c>
      <c r="E42" s="23" t="s">
        <v>475</v>
      </c>
      <c r="F42" s="23" t="s">
        <v>119</v>
      </c>
      <c r="G42" s="23" t="s">
        <v>473</v>
      </c>
      <c r="H42" s="23" t="s">
        <v>222</v>
      </c>
      <c r="I42" s="73">
        <v>11315000</v>
      </c>
      <c r="J42" s="23" t="s">
        <v>167</v>
      </c>
      <c r="K42" s="23" t="s">
        <v>133</v>
      </c>
      <c r="L42" s="74"/>
      <c r="M42" s="4">
        <v>10.218472212015307</v>
      </c>
      <c r="N42" s="11"/>
      <c r="O42" s="12">
        <v>10</v>
      </c>
      <c r="P42" s="12">
        <v>20</v>
      </c>
      <c r="Q42" s="12">
        <v>20</v>
      </c>
      <c r="R42" s="12">
        <v>10</v>
      </c>
      <c r="S42" s="12">
        <v>20</v>
      </c>
      <c r="T42" s="13">
        <f t="shared" si="2"/>
        <v>12</v>
      </c>
      <c r="U42" s="13">
        <f t="shared" si="3"/>
        <v>22.218472212015307</v>
      </c>
      <c r="V42" s="14"/>
      <c r="W42" s="21"/>
      <c r="X42" s="4" t="s">
        <v>507</v>
      </c>
    </row>
    <row r="43" spans="1:24" ht="76.5" x14ac:dyDescent="0.2">
      <c r="A43" s="23" t="s">
        <v>108</v>
      </c>
      <c r="B43" s="23" t="s">
        <v>134</v>
      </c>
      <c r="C43" s="23" t="s">
        <v>119</v>
      </c>
      <c r="D43" s="23" t="s">
        <v>144</v>
      </c>
      <c r="E43" s="23" t="s">
        <v>480</v>
      </c>
      <c r="F43" s="23" t="s">
        <v>481</v>
      </c>
      <c r="G43" s="23" t="s">
        <v>482</v>
      </c>
      <c r="H43" s="23" t="s">
        <v>120</v>
      </c>
      <c r="I43" s="73">
        <v>6793000</v>
      </c>
      <c r="J43" s="23" t="s">
        <v>142</v>
      </c>
      <c r="K43" s="23" t="s">
        <v>154</v>
      </c>
      <c r="L43" s="74"/>
      <c r="M43" s="4">
        <v>10.930762237160371</v>
      </c>
      <c r="N43" s="11"/>
      <c r="O43" s="12">
        <v>20</v>
      </c>
      <c r="P43" s="12">
        <v>13.33</v>
      </c>
      <c r="Q43" s="12">
        <v>20</v>
      </c>
      <c r="R43" s="12">
        <v>0</v>
      </c>
      <c r="S43" s="12">
        <v>20</v>
      </c>
      <c r="T43" s="13">
        <f t="shared" si="2"/>
        <v>10.999499999999999</v>
      </c>
      <c r="U43" s="13">
        <f t="shared" si="3"/>
        <v>21.93026223716037</v>
      </c>
      <c r="V43" s="14"/>
      <c r="W43" s="85">
        <v>72</v>
      </c>
      <c r="X43" s="4" t="s">
        <v>863</v>
      </c>
    </row>
    <row r="44" spans="1:24" ht="38.25" x14ac:dyDescent="0.2">
      <c r="A44" s="23" t="s">
        <v>71</v>
      </c>
      <c r="B44" s="23" t="s">
        <v>134</v>
      </c>
      <c r="C44" s="23" t="s">
        <v>119</v>
      </c>
      <c r="D44" s="23" t="s">
        <v>227</v>
      </c>
      <c r="E44" s="23" t="s">
        <v>380</v>
      </c>
      <c r="F44" s="23" t="s">
        <v>381</v>
      </c>
      <c r="G44" s="23" t="s">
        <v>382</v>
      </c>
      <c r="H44" s="23" t="s">
        <v>120</v>
      </c>
      <c r="I44" s="73">
        <v>18427000</v>
      </c>
      <c r="J44" s="23" t="s">
        <v>194</v>
      </c>
      <c r="K44" s="23" t="s">
        <v>195</v>
      </c>
      <c r="L44" s="74"/>
      <c r="M44" s="4">
        <v>13.298384528893768</v>
      </c>
      <c r="N44" s="11"/>
      <c r="O44" s="12">
        <v>30</v>
      </c>
      <c r="P44" s="12">
        <v>6.67</v>
      </c>
      <c r="Q44" s="12">
        <v>20</v>
      </c>
      <c r="R44" s="12">
        <v>0</v>
      </c>
      <c r="S44" s="12">
        <v>0</v>
      </c>
      <c r="T44" s="13">
        <f t="shared" si="2"/>
        <v>8.5005000000000006</v>
      </c>
      <c r="U44" s="13">
        <f t="shared" si="3"/>
        <v>21.798884528893769</v>
      </c>
      <c r="V44" s="14"/>
      <c r="W44" s="21"/>
      <c r="X44" s="4"/>
    </row>
    <row r="45" spans="1:24" ht="38.25" x14ac:dyDescent="0.2">
      <c r="A45" s="23" t="s">
        <v>92</v>
      </c>
      <c r="B45" s="23" t="s">
        <v>117</v>
      </c>
      <c r="C45" s="23" t="s">
        <v>119</v>
      </c>
      <c r="D45" s="23" t="s">
        <v>306</v>
      </c>
      <c r="E45" s="23" t="s">
        <v>426</v>
      </c>
      <c r="F45" s="23" t="s">
        <v>428</v>
      </c>
      <c r="G45" s="23" t="s">
        <v>376</v>
      </c>
      <c r="H45" s="23" t="s">
        <v>120</v>
      </c>
      <c r="I45" s="73">
        <v>436486000</v>
      </c>
      <c r="J45" s="23" t="s">
        <v>142</v>
      </c>
      <c r="K45" s="23" t="s">
        <v>154</v>
      </c>
      <c r="L45" s="74"/>
      <c r="M45" s="4">
        <v>16.737625955831959</v>
      </c>
      <c r="N45" s="11"/>
      <c r="O45" s="12">
        <v>20</v>
      </c>
      <c r="P45" s="12">
        <v>13.33</v>
      </c>
      <c r="Q45" s="12">
        <v>0</v>
      </c>
      <c r="R45" s="12">
        <v>0</v>
      </c>
      <c r="S45" s="12">
        <v>0</v>
      </c>
      <c r="T45" s="13">
        <f t="shared" si="2"/>
        <v>4.9994999999999994</v>
      </c>
      <c r="U45" s="13">
        <f t="shared" si="3"/>
        <v>21.737125955831957</v>
      </c>
      <c r="V45" s="14"/>
      <c r="W45" s="21"/>
      <c r="X45" s="4"/>
    </row>
    <row r="46" spans="1:24" ht="76.5" x14ac:dyDescent="0.2">
      <c r="A46" s="23" t="s">
        <v>91</v>
      </c>
      <c r="B46" s="23" t="s">
        <v>117</v>
      </c>
      <c r="C46" s="23" t="s">
        <v>119</v>
      </c>
      <c r="D46" s="23" t="s">
        <v>306</v>
      </c>
      <c r="E46" s="23" t="s">
        <v>425</v>
      </c>
      <c r="F46" s="23" t="s">
        <v>426</v>
      </c>
      <c r="G46" s="23" t="s">
        <v>376</v>
      </c>
      <c r="H46" s="23" t="s">
        <v>120</v>
      </c>
      <c r="I46" s="73">
        <v>348801000</v>
      </c>
      <c r="J46" s="23" t="s">
        <v>427</v>
      </c>
      <c r="K46" s="23" t="s">
        <v>511</v>
      </c>
      <c r="L46" s="74"/>
      <c r="M46" s="4">
        <v>14.593696498297735</v>
      </c>
      <c r="N46" s="11"/>
      <c r="O46" s="12">
        <v>10</v>
      </c>
      <c r="P46" s="12">
        <v>13.33</v>
      </c>
      <c r="Q46" s="12">
        <v>20</v>
      </c>
      <c r="R46" s="12">
        <v>0</v>
      </c>
      <c r="S46" s="12">
        <v>0</v>
      </c>
      <c r="T46" s="13">
        <f t="shared" si="2"/>
        <v>6.4994999999999994</v>
      </c>
      <c r="U46" s="13">
        <f t="shared" si="3"/>
        <v>21.093196498297736</v>
      </c>
      <c r="V46" s="14"/>
      <c r="W46" s="21"/>
      <c r="X46" s="4"/>
    </row>
    <row r="47" spans="1:24" ht="51" x14ac:dyDescent="0.2">
      <c r="A47" s="23" t="s">
        <v>74</v>
      </c>
      <c r="B47" s="23" t="s">
        <v>117</v>
      </c>
      <c r="C47" s="23" t="s">
        <v>119</v>
      </c>
      <c r="D47" s="23" t="s">
        <v>244</v>
      </c>
      <c r="E47" s="23" t="s">
        <v>834</v>
      </c>
      <c r="F47" s="23" t="s">
        <v>393</v>
      </c>
      <c r="G47" s="23" t="s">
        <v>394</v>
      </c>
      <c r="H47" s="23" t="s">
        <v>128</v>
      </c>
      <c r="I47" s="73">
        <v>40356000</v>
      </c>
      <c r="J47" s="23" t="s">
        <v>175</v>
      </c>
      <c r="K47" s="23" t="s">
        <v>395</v>
      </c>
      <c r="L47" s="17"/>
      <c r="M47" s="4">
        <v>9.4676201075023556</v>
      </c>
      <c r="N47" s="11"/>
      <c r="O47" s="12">
        <v>10</v>
      </c>
      <c r="P47" s="12">
        <v>13.33</v>
      </c>
      <c r="Q47" s="12">
        <v>20</v>
      </c>
      <c r="R47" s="12">
        <v>10</v>
      </c>
      <c r="S47" s="12">
        <v>20</v>
      </c>
      <c r="T47" s="13">
        <f t="shared" si="2"/>
        <v>10.999499999999999</v>
      </c>
      <c r="U47" s="13">
        <f t="shared" si="3"/>
        <v>20.467120107502353</v>
      </c>
      <c r="W47" s="21"/>
      <c r="X47" s="4"/>
    </row>
    <row r="48" spans="1:24" ht="76.5" x14ac:dyDescent="0.2">
      <c r="A48" s="23" t="s">
        <v>115</v>
      </c>
      <c r="B48" s="23" t="s">
        <v>117</v>
      </c>
      <c r="C48" s="23" t="s">
        <v>119</v>
      </c>
      <c r="D48" s="23" t="s">
        <v>244</v>
      </c>
      <c r="E48" s="23" t="s">
        <v>498</v>
      </c>
      <c r="F48" s="23" t="s">
        <v>119</v>
      </c>
      <c r="G48" s="23" t="s">
        <v>499</v>
      </c>
      <c r="H48" s="23" t="s">
        <v>222</v>
      </c>
      <c r="I48" s="73">
        <v>2325000</v>
      </c>
      <c r="J48" s="23" t="s">
        <v>140</v>
      </c>
      <c r="K48" s="23" t="s">
        <v>242</v>
      </c>
      <c r="L48" s="74"/>
      <c r="M48" s="4">
        <v>12.888342080843497</v>
      </c>
      <c r="N48" s="11"/>
      <c r="O48" s="12">
        <v>10</v>
      </c>
      <c r="P48" s="12">
        <v>20</v>
      </c>
      <c r="Q48" s="12">
        <v>20</v>
      </c>
      <c r="R48" s="12">
        <v>0</v>
      </c>
      <c r="S48" s="12">
        <v>0</v>
      </c>
      <c r="T48" s="13">
        <f t="shared" si="2"/>
        <v>7.5</v>
      </c>
      <c r="U48" s="13">
        <f t="shared" si="3"/>
        <v>20.388342080843497</v>
      </c>
      <c r="V48" s="14"/>
      <c r="W48" s="21"/>
      <c r="X48" s="4"/>
    </row>
    <row r="49" spans="1:24" ht="38.25" x14ac:dyDescent="0.2">
      <c r="A49" s="23" t="s">
        <v>20</v>
      </c>
      <c r="B49" s="23" t="s">
        <v>134</v>
      </c>
      <c r="C49" s="23" t="s">
        <v>196</v>
      </c>
      <c r="D49" s="23" t="s">
        <v>197</v>
      </c>
      <c r="E49" s="23" t="s">
        <v>198</v>
      </c>
      <c r="F49" s="23" t="s">
        <v>835</v>
      </c>
      <c r="G49" s="23" t="s">
        <v>145</v>
      </c>
      <c r="H49" s="23" t="s">
        <v>120</v>
      </c>
      <c r="I49" s="73">
        <v>32069000</v>
      </c>
      <c r="J49" s="23" t="s">
        <v>167</v>
      </c>
      <c r="K49" s="23" t="s">
        <v>168</v>
      </c>
      <c r="L49" s="74"/>
      <c r="M49" s="4">
        <v>10.922905710992366</v>
      </c>
      <c r="N49" s="11"/>
      <c r="O49" s="12">
        <v>20</v>
      </c>
      <c r="P49" s="12">
        <v>0</v>
      </c>
      <c r="Q49" s="12">
        <v>20</v>
      </c>
      <c r="R49" s="12">
        <v>0</v>
      </c>
      <c r="S49" s="12">
        <v>20</v>
      </c>
      <c r="T49" s="13">
        <f t="shared" si="2"/>
        <v>9</v>
      </c>
      <c r="U49" s="13">
        <f t="shared" si="3"/>
        <v>19.922905710992367</v>
      </c>
      <c r="V49" s="14"/>
      <c r="W49" s="21"/>
      <c r="X49" s="4"/>
    </row>
    <row r="50" spans="1:24" ht="114.75" x14ac:dyDescent="0.2">
      <c r="A50" s="23" t="s">
        <v>110</v>
      </c>
      <c r="B50" s="23" t="s">
        <v>134</v>
      </c>
      <c r="C50" s="23" t="s">
        <v>119</v>
      </c>
      <c r="D50" s="23" t="s">
        <v>390</v>
      </c>
      <c r="E50" s="23" t="s">
        <v>485</v>
      </c>
      <c r="F50" s="23" t="s">
        <v>486</v>
      </c>
      <c r="G50" s="23" t="s">
        <v>836</v>
      </c>
      <c r="H50" s="23" t="s">
        <v>120</v>
      </c>
      <c r="I50" s="73">
        <v>13108000</v>
      </c>
      <c r="J50" s="23" t="s">
        <v>142</v>
      </c>
      <c r="K50" s="23" t="s">
        <v>154</v>
      </c>
      <c r="L50" s="74"/>
      <c r="M50" s="4">
        <v>7.5048671251097181</v>
      </c>
      <c r="N50" s="11"/>
      <c r="O50" s="12">
        <v>10</v>
      </c>
      <c r="P50" s="12">
        <v>13.33</v>
      </c>
      <c r="Q50" s="12">
        <v>20</v>
      </c>
      <c r="R50" s="12">
        <v>10</v>
      </c>
      <c r="S50" s="12">
        <v>20</v>
      </c>
      <c r="T50" s="13">
        <f t="shared" si="2"/>
        <v>10.999499999999999</v>
      </c>
      <c r="U50" s="13">
        <f t="shared" si="3"/>
        <v>18.504367125109717</v>
      </c>
      <c r="V50" s="14"/>
      <c r="W50" s="21"/>
      <c r="X50" s="4"/>
    </row>
    <row r="51" spans="1:24" ht="38.25" x14ac:dyDescent="0.2">
      <c r="A51" s="23" t="s">
        <v>89</v>
      </c>
      <c r="B51" s="23" t="s">
        <v>117</v>
      </c>
      <c r="C51" s="23" t="s">
        <v>119</v>
      </c>
      <c r="D51" s="23" t="s">
        <v>306</v>
      </c>
      <c r="E51" s="23" t="s">
        <v>423</v>
      </c>
      <c r="F51" s="23" t="s">
        <v>424</v>
      </c>
      <c r="G51" s="23" t="s">
        <v>376</v>
      </c>
      <c r="H51" s="23" t="s">
        <v>120</v>
      </c>
      <c r="I51" s="73">
        <v>255327000</v>
      </c>
      <c r="J51" s="23" t="s">
        <v>167</v>
      </c>
      <c r="K51" s="23" t="s">
        <v>179</v>
      </c>
      <c r="L51" s="74"/>
      <c r="M51" s="4">
        <v>11.846649000730636</v>
      </c>
      <c r="N51" s="11"/>
      <c r="O51" s="12">
        <v>10</v>
      </c>
      <c r="P51" s="12">
        <v>13.33</v>
      </c>
      <c r="Q51" s="12">
        <v>20</v>
      </c>
      <c r="R51" s="12">
        <v>0</v>
      </c>
      <c r="S51" s="12">
        <v>0</v>
      </c>
      <c r="T51" s="13">
        <f t="shared" si="2"/>
        <v>6.4994999999999994</v>
      </c>
      <c r="U51" s="13">
        <f t="shared" si="3"/>
        <v>18.346149000730634</v>
      </c>
      <c r="V51" s="14"/>
      <c r="W51" s="21"/>
      <c r="X51" s="4"/>
    </row>
    <row r="52" spans="1:24" ht="51" x14ac:dyDescent="0.2">
      <c r="A52" s="23" t="s">
        <v>21</v>
      </c>
      <c r="B52" s="23" t="s">
        <v>134</v>
      </c>
      <c r="C52" s="23" t="s">
        <v>199</v>
      </c>
      <c r="D52" s="23" t="s">
        <v>197</v>
      </c>
      <c r="E52" s="23" t="s">
        <v>835</v>
      </c>
      <c r="F52" s="23" t="s">
        <v>200</v>
      </c>
      <c r="G52" s="23" t="s">
        <v>145</v>
      </c>
      <c r="H52" s="23" t="s">
        <v>120</v>
      </c>
      <c r="I52" s="73">
        <v>43200000</v>
      </c>
      <c r="J52" s="23" t="s">
        <v>169</v>
      </c>
      <c r="K52" s="23" t="s">
        <v>201</v>
      </c>
      <c r="L52" s="17"/>
      <c r="M52" s="4">
        <v>12.8059779993324</v>
      </c>
      <c r="N52" s="11"/>
      <c r="O52" s="12">
        <v>10</v>
      </c>
      <c r="P52" s="12">
        <v>6.67</v>
      </c>
      <c r="Q52" s="12">
        <v>0</v>
      </c>
      <c r="R52" s="12">
        <v>0</v>
      </c>
      <c r="S52" s="12">
        <v>20</v>
      </c>
      <c r="T52" s="13">
        <f t="shared" si="2"/>
        <v>5.5004999999999997</v>
      </c>
      <c r="U52" s="13">
        <f t="shared" si="3"/>
        <v>18.306477999332401</v>
      </c>
      <c r="W52" s="21"/>
      <c r="X52" s="4"/>
    </row>
    <row r="53" spans="1:24" ht="63.75" x14ac:dyDescent="0.2">
      <c r="A53" s="23" t="s">
        <v>18</v>
      </c>
      <c r="B53" s="23" t="s">
        <v>134</v>
      </c>
      <c r="C53" s="23" t="s">
        <v>183</v>
      </c>
      <c r="D53" s="23" t="s">
        <v>144</v>
      </c>
      <c r="E53" s="23" t="s">
        <v>184</v>
      </c>
      <c r="F53" s="23" t="s">
        <v>185</v>
      </c>
      <c r="G53" s="23" t="s">
        <v>186</v>
      </c>
      <c r="H53" s="23" t="s">
        <v>118</v>
      </c>
      <c r="I53" s="73">
        <v>717536000</v>
      </c>
      <c r="J53" s="23" t="s">
        <v>187</v>
      </c>
      <c r="K53" s="23" t="s">
        <v>188</v>
      </c>
      <c r="M53" s="4">
        <v>15.195617620397993</v>
      </c>
      <c r="N53" s="6"/>
      <c r="O53" s="12">
        <v>20</v>
      </c>
      <c r="P53" s="12">
        <v>0</v>
      </c>
      <c r="Q53" s="12">
        <v>0</v>
      </c>
      <c r="R53" s="12">
        <v>0</v>
      </c>
      <c r="S53" s="12">
        <v>0</v>
      </c>
      <c r="T53" s="13">
        <f t="shared" si="2"/>
        <v>3</v>
      </c>
      <c r="U53" s="13">
        <f t="shared" si="3"/>
        <v>18.195617620397993</v>
      </c>
      <c r="W53" s="21"/>
      <c r="X53" s="4"/>
    </row>
    <row r="54" spans="1:24" ht="51" x14ac:dyDescent="0.2">
      <c r="A54" s="23" t="s">
        <v>17</v>
      </c>
      <c r="B54" s="23" t="s">
        <v>134</v>
      </c>
      <c r="C54" s="23" t="s">
        <v>176</v>
      </c>
      <c r="D54" s="23" t="s">
        <v>177</v>
      </c>
      <c r="E54" s="23" t="s">
        <v>178</v>
      </c>
      <c r="F54" s="23" t="s">
        <v>179</v>
      </c>
      <c r="G54" s="23" t="s">
        <v>180</v>
      </c>
      <c r="H54" s="23" t="s">
        <v>118</v>
      </c>
      <c r="I54" s="73">
        <v>463923000</v>
      </c>
      <c r="J54" s="23" t="s">
        <v>181</v>
      </c>
      <c r="K54" s="23" t="s">
        <v>182</v>
      </c>
      <c r="M54" s="4">
        <v>14.870907178269967</v>
      </c>
      <c r="N54" s="6"/>
      <c r="O54" s="12">
        <v>20</v>
      </c>
      <c r="P54" s="12">
        <v>0</v>
      </c>
      <c r="Q54" s="12">
        <v>0</v>
      </c>
      <c r="R54" s="12">
        <v>0</v>
      </c>
      <c r="S54" s="12">
        <v>0</v>
      </c>
      <c r="T54" s="13">
        <f t="shared" si="2"/>
        <v>3</v>
      </c>
      <c r="U54" s="13">
        <f t="shared" si="3"/>
        <v>17.870907178269967</v>
      </c>
      <c r="W54" s="21"/>
      <c r="X54" s="4"/>
    </row>
    <row r="55" spans="1:24" ht="63.75" x14ac:dyDescent="0.2">
      <c r="A55" s="23" t="s">
        <v>90</v>
      </c>
      <c r="B55" s="23" t="s">
        <v>117</v>
      </c>
      <c r="C55" s="23" t="s">
        <v>119</v>
      </c>
      <c r="D55" s="23" t="s">
        <v>306</v>
      </c>
      <c r="E55" s="23" t="s">
        <v>424</v>
      </c>
      <c r="F55" s="23" t="s">
        <v>425</v>
      </c>
      <c r="G55" s="23" t="s">
        <v>376</v>
      </c>
      <c r="H55" s="23" t="s">
        <v>120</v>
      </c>
      <c r="I55" s="73">
        <v>444862000</v>
      </c>
      <c r="J55" s="23" t="s">
        <v>516</v>
      </c>
      <c r="K55" s="23" t="s">
        <v>512</v>
      </c>
      <c r="L55" s="8"/>
      <c r="M55" s="4">
        <v>13.986048146124171</v>
      </c>
      <c r="N55" s="6"/>
      <c r="O55" s="12">
        <v>10</v>
      </c>
      <c r="P55" s="12">
        <v>13.33</v>
      </c>
      <c r="Q55" s="12">
        <v>0</v>
      </c>
      <c r="R55" s="12">
        <v>0</v>
      </c>
      <c r="S55" s="12">
        <v>0</v>
      </c>
      <c r="T55" s="13">
        <f t="shared" si="2"/>
        <v>3.4994999999999998</v>
      </c>
      <c r="U55" s="13">
        <f t="shared" si="3"/>
        <v>17.48554814612417</v>
      </c>
      <c r="V55" s="14"/>
      <c r="W55" s="21"/>
      <c r="X55" s="4"/>
    </row>
    <row r="56" spans="1:24" ht="63.75" x14ac:dyDescent="0.2">
      <c r="A56" s="23" t="s">
        <v>77</v>
      </c>
      <c r="B56" s="23" t="s">
        <v>134</v>
      </c>
      <c r="C56" s="23" t="s">
        <v>119</v>
      </c>
      <c r="D56" s="23" t="s">
        <v>319</v>
      </c>
      <c r="E56" s="23" t="s">
        <v>401</v>
      </c>
      <c r="F56" s="23" t="s">
        <v>402</v>
      </c>
      <c r="G56" s="23" t="s">
        <v>403</v>
      </c>
      <c r="H56" s="23" t="s">
        <v>237</v>
      </c>
      <c r="I56" s="73">
        <v>11103000</v>
      </c>
      <c r="J56" s="23" t="s">
        <v>167</v>
      </c>
      <c r="K56" s="23" t="s">
        <v>179</v>
      </c>
      <c r="L56" s="8"/>
      <c r="M56" s="4">
        <v>11.358973146988802</v>
      </c>
      <c r="N56" s="6"/>
      <c r="O56" s="12">
        <v>0</v>
      </c>
      <c r="P56" s="12">
        <v>20</v>
      </c>
      <c r="Q56" s="12">
        <v>20</v>
      </c>
      <c r="R56" s="12">
        <v>0</v>
      </c>
      <c r="S56" s="12">
        <v>0</v>
      </c>
      <c r="T56" s="13">
        <f t="shared" si="2"/>
        <v>6</v>
      </c>
      <c r="U56" s="13">
        <f t="shared" si="3"/>
        <v>17.358973146988802</v>
      </c>
      <c r="V56" s="14"/>
      <c r="W56" s="21"/>
      <c r="X56" s="4"/>
    </row>
    <row r="57" spans="1:24" ht="63.75" x14ac:dyDescent="0.2">
      <c r="A57" s="23" t="s">
        <v>111</v>
      </c>
      <c r="B57" s="23" t="s">
        <v>134</v>
      </c>
      <c r="C57" s="23" t="s">
        <v>119</v>
      </c>
      <c r="D57" s="23" t="s">
        <v>319</v>
      </c>
      <c r="E57" s="23" t="s">
        <v>487</v>
      </c>
      <c r="F57" s="23" t="s">
        <v>488</v>
      </c>
      <c r="G57" s="23" t="s">
        <v>489</v>
      </c>
      <c r="H57" s="23" t="s">
        <v>120</v>
      </c>
      <c r="I57" s="73">
        <v>81536000</v>
      </c>
      <c r="J57" s="23" t="s">
        <v>516</v>
      </c>
      <c r="K57" s="23" t="s">
        <v>512</v>
      </c>
      <c r="L57" s="8"/>
      <c r="M57" s="4">
        <v>10.897397710399156</v>
      </c>
      <c r="N57" s="6"/>
      <c r="O57" s="12">
        <v>20</v>
      </c>
      <c r="P57" s="12">
        <v>0</v>
      </c>
      <c r="Q57" s="12">
        <v>0</v>
      </c>
      <c r="R57" s="12">
        <v>0</v>
      </c>
      <c r="S57" s="12">
        <v>20</v>
      </c>
      <c r="T57" s="13">
        <f t="shared" si="2"/>
        <v>6</v>
      </c>
      <c r="U57" s="13">
        <f t="shared" si="3"/>
        <v>16.897397710399154</v>
      </c>
      <c r="V57" s="14"/>
      <c r="W57" s="21"/>
      <c r="X57" s="4"/>
    </row>
    <row r="58" spans="1:24" ht="76.5" x14ac:dyDescent="0.2">
      <c r="A58" s="23" t="s">
        <v>15</v>
      </c>
      <c r="B58" s="23" t="s">
        <v>117</v>
      </c>
      <c r="C58" s="23" t="s">
        <v>155</v>
      </c>
      <c r="D58" s="23" t="s">
        <v>149</v>
      </c>
      <c r="E58" s="23" t="s">
        <v>156</v>
      </c>
      <c r="F58" s="23" t="s">
        <v>157</v>
      </c>
      <c r="G58" s="23" t="s">
        <v>158</v>
      </c>
      <c r="H58" s="23" t="s">
        <v>143</v>
      </c>
      <c r="I58" s="73">
        <v>130625000</v>
      </c>
      <c r="J58" s="23" t="s">
        <v>159</v>
      </c>
      <c r="K58" s="23" t="s">
        <v>160</v>
      </c>
      <c r="M58" s="4">
        <v>8.8515458322901743</v>
      </c>
      <c r="N58" s="6"/>
      <c r="O58" s="12">
        <v>0</v>
      </c>
      <c r="P58" s="12">
        <v>0</v>
      </c>
      <c r="Q58" s="12">
        <v>20</v>
      </c>
      <c r="R58" s="12">
        <v>10</v>
      </c>
      <c r="S58" s="12">
        <v>20</v>
      </c>
      <c r="T58" s="13">
        <f t="shared" si="2"/>
        <v>7.5</v>
      </c>
      <c r="U58" s="13">
        <f t="shared" si="3"/>
        <v>16.351545832290174</v>
      </c>
      <c r="W58" s="21"/>
      <c r="X58" s="4"/>
    </row>
    <row r="59" spans="1:24" ht="38.25" x14ac:dyDescent="0.2">
      <c r="A59" s="23" t="s">
        <v>70</v>
      </c>
      <c r="B59" s="23" t="s">
        <v>134</v>
      </c>
      <c r="C59" s="23" t="s">
        <v>119</v>
      </c>
      <c r="D59" s="23" t="s">
        <v>318</v>
      </c>
      <c r="E59" s="23" t="s">
        <v>377</v>
      </c>
      <c r="F59" s="23" t="s">
        <v>378</v>
      </c>
      <c r="G59" s="23" t="s">
        <v>379</v>
      </c>
      <c r="H59" s="23" t="s">
        <v>172</v>
      </c>
      <c r="I59" s="73">
        <v>1395000</v>
      </c>
      <c r="J59" s="23" t="s">
        <v>194</v>
      </c>
      <c r="K59" s="23" t="s">
        <v>195</v>
      </c>
      <c r="L59" s="8"/>
      <c r="M59" s="4">
        <v>7.215727835111446</v>
      </c>
      <c r="N59" s="6"/>
      <c r="O59" s="12">
        <v>0</v>
      </c>
      <c r="P59" s="12">
        <v>20</v>
      </c>
      <c r="Q59" s="12">
        <v>20</v>
      </c>
      <c r="R59" s="12">
        <v>0</v>
      </c>
      <c r="S59" s="12">
        <v>20</v>
      </c>
      <c r="T59" s="13">
        <f t="shared" si="2"/>
        <v>9</v>
      </c>
      <c r="U59" s="13">
        <f t="shared" si="3"/>
        <v>16.215727835111444</v>
      </c>
      <c r="V59" s="14"/>
      <c r="W59" s="21"/>
      <c r="X59" s="4"/>
    </row>
    <row r="60" spans="1:24" ht="51" x14ac:dyDescent="0.2">
      <c r="A60" s="23" t="s">
        <v>82</v>
      </c>
      <c r="B60" s="23" t="s">
        <v>134</v>
      </c>
      <c r="C60" s="23" t="s">
        <v>119</v>
      </c>
      <c r="D60" s="23" t="s">
        <v>148</v>
      </c>
      <c r="E60" s="23" t="s">
        <v>310</v>
      </c>
      <c r="F60" s="23" t="s">
        <v>235</v>
      </c>
      <c r="G60" s="23" t="s">
        <v>410</v>
      </c>
      <c r="H60" s="23" t="s">
        <v>237</v>
      </c>
      <c r="I60" s="73">
        <v>8775000</v>
      </c>
      <c r="J60" s="23" t="s">
        <v>167</v>
      </c>
      <c r="K60" s="23" t="s">
        <v>133</v>
      </c>
      <c r="L60" s="8"/>
      <c r="M60" s="4">
        <v>7.2947022687628511</v>
      </c>
      <c r="N60" s="6"/>
      <c r="O60" s="12">
        <v>0</v>
      </c>
      <c r="P60" s="12">
        <v>13.33</v>
      </c>
      <c r="Q60" s="12">
        <v>20</v>
      </c>
      <c r="R60" s="12">
        <v>0</v>
      </c>
      <c r="S60" s="12">
        <v>20</v>
      </c>
      <c r="T60" s="13">
        <f t="shared" si="2"/>
        <v>7.9994999999999994</v>
      </c>
      <c r="U60" s="13">
        <f t="shared" si="3"/>
        <v>15.29420226876285</v>
      </c>
      <c r="V60" s="14"/>
      <c r="W60" s="21"/>
      <c r="X60" s="4"/>
    </row>
    <row r="61" spans="1:24" ht="51" x14ac:dyDescent="0.2">
      <c r="A61" s="23" t="s">
        <v>41</v>
      </c>
      <c r="B61" s="23" t="s">
        <v>134</v>
      </c>
      <c r="C61" s="23" t="s">
        <v>288</v>
      </c>
      <c r="D61" s="23" t="s">
        <v>289</v>
      </c>
      <c r="E61" s="23" t="s">
        <v>290</v>
      </c>
      <c r="F61" s="23" t="s">
        <v>291</v>
      </c>
      <c r="G61" s="23" t="s">
        <v>278</v>
      </c>
      <c r="H61" s="23" t="s">
        <v>120</v>
      </c>
      <c r="I61" s="73">
        <v>9900000</v>
      </c>
      <c r="J61" s="23" t="s">
        <v>167</v>
      </c>
      <c r="K61" s="23" t="s">
        <v>168</v>
      </c>
      <c r="L61" s="8"/>
      <c r="M61" s="4">
        <v>5.316018601936503</v>
      </c>
      <c r="N61" s="6"/>
      <c r="O61" s="12">
        <v>0</v>
      </c>
      <c r="P61" s="12">
        <v>13.33</v>
      </c>
      <c r="Q61" s="12">
        <v>20</v>
      </c>
      <c r="R61" s="12">
        <v>0</v>
      </c>
      <c r="S61" s="12">
        <v>20</v>
      </c>
      <c r="T61" s="13">
        <f t="shared" si="2"/>
        <v>7.9994999999999994</v>
      </c>
      <c r="U61" s="13">
        <f t="shared" si="3"/>
        <v>13.315518601936503</v>
      </c>
      <c r="V61" s="14"/>
      <c r="W61" s="21"/>
      <c r="X61" s="4"/>
    </row>
    <row r="62" spans="1:24" ht="76.5" x14ac:dyDescent="0.2">
      <c r="A62" s="23" t="s">
        <v>16</v>
      </c>
      <c r="B62" s="23" t="s">
        <v>134</v>
      </c>
      <c r="C62" s="23" t="s">
        <v>162</v>
      </c>
      <c r="D62" s="23" t="s">
        <v>163</v>
      </c>
      <c r="E62" s="23" t="s">
        <v>164</v>
      </c>
      <c r="F62" s="23" t="s">
        <v>165</v>
      </c>
      <c r="G62" s="23" t="s">
        <v>166</v>
      </c>
      <c r="H62" s="23" t="s">
        <v>143</v>
      </c>
      <c r="I62" s="73">
        <v>120488000</v>
      </c>
      <c r="J62" s="23" t="s">
        <v>169</v>
      </c>
      <c r="K62" s="23" t="s">
        <v>170</v>
      </c>
      <c r="M62" s="4">
        <v>7.5066214316192408</v>
      </c>
      <c r="N62" s="6"/>
      <c r="O62" s="12">
        <v>10</v>
      </c>
      <c r="P62" s="12">
        <v>0</v>
      </c>
      <c r="Q62" s="12">
        <v>0</v>
      </c>
      <c r="R62" s="12">
        <v>0</v>
      </c>
      <c r="S62" s="12">
        <v>20</v>
      </c>
      <c r="T62" s="13">
        <f t="shared" si="2"/>
        <v>4.5</v>
      </c>
      <c r="U62" s="13">
        <f t="shared" si="3"/>
        <v>12.006621431619241</v>
      </c>
      <c r="W62" s="21"/>
      <c r="X62" s="4"/>
    </row>
    <row r="63" spans="1:24" ht="51" x14ac:dyDescent="0.2">
      <c r="A63" s="23" t="s">
        <v>81</v>
      </c>
      <c r="B63" s="23" t="s">
        <v>134</v>
      </c>
      <c r="C63" s="23" t="s">
        <v>119</v>
      </c>
      <c r="D63" s="23" t="s">
        <v>123</v>
      </c>
      <c r="E63" s="23" t="s">
        <v>273</v>
      </c>
      <c r="F63" s="23" t="s">
        <v>129</v>
      </c>
      <c r="G63" s="23" t="s">
        <v>409</v>
      </c>
      <c r="H63" s="23" t="s">
        <v>127</v>
      </c>
      <c r="I63" s="73">
        <v>4578000</v>
      </c>
      <c r="J63" s="23" t="s">
        <v>167</v>
      </c>
      <c r="K63" s="23" t="s">
        <v>168</v>
      </c>
      <c r="L63" s="8"/>
      <c r="M63" s="4">
        <v>2.8962530357925877</v>
      </c>
      <c r="N63" s="6"/>
      <c r="O63" s="12">
        <v>0</v>
      </c>
      <c r="P63" s="12">
        <v>13.33</v>
      </c>
      <c r="Q63" s="12">
        <v>0</v>
      </c>
      <c r="R63" s="12">
        <v>0</v>
      </c>
      <c r="S63" s="12">
        <v>0</v>
      </c>
      <c r="T63" s="13">
        <f t="shared" si="2"/>
        <v>1.9994999999999998</v>
      </c>
      <c r="U63" s="13">
        <f t="shared" si="3"/>
        <v>4.8957530357925876</v>
      </c>
      <c r="V63" s="14"/>
      <c r="W63" s="21"/>
      <c r="X63" s="4"/>
    </row>
    <row r="64" spans="1:24" x14ac:dyDescent="0.2">
      <c r="A64" s="8"/>
      <c r="B64" s="8"/>
      <c r="C64" s="8"/>
      <c r="D64" s="8"/>
      <c r="E64" s="8"/>
      <c r="F64" s="9"/>
      <c r="H64" s="6"/>
      <c r="M64" s="6"/>
      <c r="N64" s="6"/>
      <c r="O64" s="6"/>
      <c r="P64" s="6"/>
      <c r="Q64" s="6"/>
      <c r="R64" s="6"/>
      <c r="S64" s="10"/>
    </row>
    <row r="65" spans="1:23" x14ac:dyDescent="0.2">
      <c r="A65" s="8"/>
      <c r="B65" s="8"/>
      <c r="C65" s="8"/>
      <c r="D65" s="8"/>
      <c r="E65" s="8"/>
      <c r="F65" s="9"/>
      <c r="H65" s="6"/>
      <c r="M65" s="6"/>
      <c r="N65" s="6"/>
      <c r="O65" s="6"/>
      <c r="P65" s="6"/>
      <c r="Q65" s="6"/>
      <c r="R65" s="6"/>
      <c r="S65" s="10"/>
      <c r="W65" s="7">
        <f>SUM(W2:W64)</f>
        <v>2200</v>
      </c>
    </row>
    <row r="66" spans="1:23" x14ac:dyDescent="0.2">
      <c r="A66" s="8"/>
      <c r="B66" s="8"/>
      <c r="C66" s="8"/>
      <c r="D66" s="8"/>
      <c r="E66" s="8"/>
      <c r="F66" s="9"/>
      <c r="H66" s="6"/>
      <c r="M66" s="6"/>
      <c r="N66" s="6"/>
      <c r="O66" s="6"/>
      <c r="P66" s="6"/>
      <c r="Q66" s="6"/>
      <c r="R66" s="6"/>
      <c r="S66" s="10"/>
    </row>
    <row r="67" spans="1:23" x14ac:dyDescent="0.2">
      <c r="A67" s="8"/>
      <c r="B67" s="8"/>
      <c r="C67" s="8"/>
      <c r="D67" s="8"/>
      <c r="E67" s="8"/>
      <c r="F67" s="9"/>
      <c r="H67" s="6"/>
      <c r="M67" s="6"/>
      <c r="N67" s="6"/>
      <c r="O67" s="6"/>
      <c r="P67" s="6"/>
      <c r="Q67" s="6"/>
      <c r="R67" s="6"/>
      <c r="S67" s="10"/>
    </row>
    <row r="68" spans="1:23" x14ac:dyDescent="0.2">
      <c r="A68" s="8"/>
      <c r="B68" s="8"/>
      <c r="C68" s="8"/>
      <c r="D68" s="8"/>
      <c r="E68" s="8"/>
      <c r="F68" s="9"/>
      <c r="H68" s="6"/>
      <c r="M68" s="6"/>
      <c r="N68" s="6"/>
      <c r="O68" s="6"/>
      <c r="P68" s="6"/>
      <c r="Q68" s="6"/>
      <c r="R68" s="6"/>
      <c r="S68" s="10"/>
    </row>
    <row r="69" spans="1:23" x14ac:dyDescent="0.2">
      <c r="A69" s="8"/>
      <c r="B69" s="8"/>
      <c r="C69" s="8"/>
      <c r="D69" s="8"/>
      <c r="E69" s="8"/>
      <c r="F69" s="9"/>
      <c r="H69" s="6"/>
      <c r="M69" s="6"/>
      <c r="N69" s="6"/>
      <c r="O69" s="6"/>
      <c r="P69" s="6"/>
      <c r="Q69" s="6"/>
      <c r="R69" s="6"/>
      <c r="S69" s="10"/>
    </row>
    <row r="70" spans="1:23" x14ac:dyDescent="0.2">
      <c r="A70" s="8"/>
      <c r="B70" s="8"/>
      <c r="C70" s="8"/>
      <c r="D70" s="8"/>
      <c r="E70" s="8"/>
      <c r="F70" s="9"/>
      <c r="H70" s="6"/>
      <c r="M70" s="6"/>
      <c r="N70" s="6"/>
      <c r="O70" s="6"/>
      <c r="P70" s="6"/>
      <c r="Q70" s="6"/>
      <c r="R70" s="6"/>
      <c r="S70" s="10"/>
    </row>
    <row r="71" spans="1:23" x14ac:dyDescent="0.2">
      <c r="A71" s="8"/>
      <c r="B71" s="8"/>
      <c r="C71" s="8"/>
      <c r="D71" s="8"/>
      <c r="E71" s="8"/>
      <c r="F71" s="9"/>
      <c r="H71" s="6"/>
      <c r="M71" s="6"/>
      <c r="N71" s="6"/>
      <c r="O71" s="6"/>
      <c r="P71" s="6"/>
      <c r="Q71" s="6"/>
      <c r="R71" s="6"/>
      <c r="S71" s="10"/>
    </row>
    <row r="72" spans="1:23" x14ac:dyDescent="0.2">
      <c r="A72" s="8"/>
      <c r="B72" s="8"/>
      <c r="C72" s="8"/>
      <c r="D72" s="8"/>
      <c r="E72" s="8"/>
      <c r="F72" s="9"/>
      <c r="H72" s="6"/>
      <c r="M72" s="6"/>
      <c r="N72" s="6"/>
      <c r="O72" s="6"/>
      <c r="P72" s="6"/>
      <c r="Q72" s="6"/>
      <c r="R72" s="6"/>
      <c r="S72" s="10"/>
    </row>
    <row r="73" spans="1:23" x14ac:dyDescent="0.2">
      <c r="A73" s="8"/>
      <c r="B73" s="8"/>
      <c r="C73" s="8"/>
      <c r="D73" s="8"/>
      <c r="E73" s="8"/>
      <c r="F73" s="9"/>
      <c r="H73" s="6"/>
      <c r="M73" s="6"/>
      <c r="N73" s="6"/>
      <c r="O73" s="6"/>
      <c r="P73" s="6"/>
      <c r="Q73" s="6"/>
      <c r="R73" s="6"/>
      <c r="S73" s="10"/>
    </row>
    <row r="74" spans="1:23" x14ac:dyDescent="0.2">
      <c r="A74" s="8"/>
      <c r="B74" s="8"/>
      <c r="C74" s="8"/>
      <c r="D74" s="8"/>
      <c r="E74" s="8"/>
      <c r="F74" s="9"/>
      <c r="H74" s="6"/>
      <c r="M74" s="6"/>
      <c r="N74" s="6"/>
      <c r="O74" s="6"/>
      <c r="P74" s="6"/>
      <c r="Q74" s="6"/>
      <c r="R74" s="6"/>
      <c r="S74" s="10"/>
    </row>
    <row r="75" spans="1:23" x14ac:dyDescent="0.2">
      <c r="A75" s="8"/>
      <c r="B75" s="8"/>
      <c r="C75" s="8"/>
      <c r="D75" s="8"/>
      <c r="E75" s="8"/>
      <c r="F75" s="9"/>
      <c r="H75" s="6"/>
      <c r="M75" s="6"/>
      <c r="N75" s="6"/>
      <c r="O75" s="6"/>
      <c r="P75" s="6"/>
      <c r="Q75" s="6"/>
      <c r="R75" s="6"/>
      <c r="S75" s="10"/>
    </row>
    <row r="76" spans="1:23" x14ac:dyDescent="0.2">
      <c r="A76" s="8"/>
      <c r="B76" s="8"/>
      <c r="C76" s="8"/>
      <c r="D76" s="8"/>
      <c r="E76" s="8"/>
      <c r="F76" s="9"/>
      <c r="H76" s="6"/>
      <c r="M76" s="6"/>
      <c r="N76" s="6"/>
      <c r="O76" s="6"/>
      <c r="P76" s="6"/>
      <c r="Q76" s="6"/>
      <c r="R76" s="6"/>
      <c r="S76" s="10"/>
    </row>
    <row r="77" spans="1:23" x14ac:dyDescent="0.2">
      <c r="A77" s="8"/>
      <c r="B77" s="8"/>
      <c r="C77" s="8"/>
      <c r="D77" s="8"/>
      <c r="E77" s="8"/>
      <c r="F77" s="9"/>
      <c r="H77" s="6"/>
      <c r="M77" s="6"/>
      <c r="N77" s="6"/>
      <c r="O77" s="6"/>
      <c r="P77" s="6"/>
      <c r="Q77" s="6"/>
      <c r="R77" s="6"/>
      <c r="S77" s="10"/>
    </row>
    <row r="78" spans="1:23" x14ac:dyDescent="0.2">
      <c r="A78" s="8"/>
      <c r="B78" s="8"/>
      <c r="C78" s="8"/>
      <c r="D78" s="8"/>
      <c r="E78" s="8"/>
      <c r="F78" s="9"/>
      <c r="H78" s="6"/>
      <c r="M78" s="6"/>
      <c r="N78" s="6"/>
      <c r="O78" s="6"/>
      <c r="P78" s="6"/>
      <c r="Q78" s="6"/>
      <c r="R78" s="6"/>
      <c r="S78" s="10"/>
    </row>
    <row r="79" spans="1:23" x14ac:dyDescent="0.2">
      <c r="A79" s="8"/>
      <c r="B79" s="8"/>
      <c r="C79" s="8"/>
      <c r="D79" s="8"/>
      <c r="E79" s="8"/>
      <c r="F79" s="9"/>
      <c r="H79" s="6"/>
      <c r="M79" s="6"/>
      <c r="N79" s="6"/>
      <c r="O79" s="6"/>
      <c r="P79" s="6"/>
      <c r="Q79" s="6"/>
      <c r="R79" s="6"/>
      <c r="S79" s="10"/>
    </row>
    <row r="80" spans="1:23" x14ac:dyDescent="0.2">
      <c r="A80" s="8"/>
      <c r="B80" s="8"/>
      <c r="C80" s="8"/>
      <c r="D80" s="8"/>
      <c r="E80" s="8"/>
      <c r="F80" s="9"/>
      <c r="H80" s="6"/>
      <c r="M80" s="6"/>
      <c r="N80" s="6"/>
      <c r="O80" s="6"/>
      <c r="P80" s="6"/>
      <c r="Q80" s="6"/>
      <c r="R80" s="6"/>
      <c r="S80" s="10"/>
    </row>
    <row r="81" spans="1:19" x14ac:dyDescent="0.2">
      <c r="A81" s="8"/>
      <c r="B81" s="8"/>
      <c r="C81" s="8"/>
      <c r="D81" s="8"/>
      <c r="E81" s="8"/>
      <c r="F81" s="9"/>
      <c r="H81" s="6"/>
      <c r="M81" s="6"/>
      <c r="N81" s="6"/>
      <c r="O81" s="6"/>
      <c r="P81" s="6"/>
      <c r="Q81" s="6"/>
      <c r="R81" s="6"/>
      <c r="S81" s="10"/>
    </row>
    <row r="82" spans="1:19" x14ac:dyDescent="0.2">
      <c r="A82" s="8"/>
      <c r="B82" s="8"/>
      <c r="C82" s="8"/>
      <c r="D82" s="8"/>
      <c r="E82" s="8"/>
      <c r="F82" s="9"/>
      <c r="H82" s="6"/>
      <c r="M82" s="6"/>
      <c r="N82" s="6"/>
      <c r="O82" s="6"/>
      <c r="P82" s="6"/>
      <c r="Q82" s="6"/>
      <c r="R82" s="6"/>
      <c r="S82" s="10"/>
    </row>
    <row r="83" spans="1:19" x14ac:dyDescent="0.2">
      <c r="A83" s="8"/>
      <c r="B83" s="8"/>
      <c r="C83" s="8"/>
      <c r="D83" s="8"/>
      <c r="E83" s="8"/>
      <c r="F83" s="9"/>
      <c r="H83" s="6"/>
      <c r="M83" s="6"/>
      <c r="N83" s="6"/>
      <c r="O83" s="6"/>
      <c r="P83" s="6"/>
      <c r="Q83" s="6"/>
      <c r="R83" s="6"/>
      <c r="S83" s="10"/>
    </row>
    <row r="84" spans="1:19" x14ac:dyDescent="0.2">
      <c r="A84" s="8"/>
      <c r="B84" s="8"/>
      <c r="C84" s="8"/>
      <c r="D84" s="8"/>
      <c r="E84" s="8"/>
      <c r="F84" s="9"/>
      <c r="H84" s="6"/>
      <c r="M84" s="6"/>
      <c r="N84" s="6"/>
      <c r="O84" s="6"/>
      <c r="P84" s="6"/>
      <c r="Q84" s="6"/>
      <c r="R84" s="6"/>
      <c r="S84" s="10"/>
    </row>
    <row r="85" spans="1:19" x14ac:dyDescent="0.2">
      <c r="A85" s="8"/>
      <c r="B85" s="8"/>
      <c r="C85" s="8"/>
      <c r="D85" s="8"/>
      <c r="E85" s="8"/>
      <c r="F85" s="9"/>
      <c r="H85" s="6"/>
      <c r="M85" s="6"/>
      <c r="N85" s="6"/>
      <c r="O85" s="6"/>
      <c r="P85" s="6"/>
      <c r="Q85" s="6"/>
      <c r="R85" s="6"/>
      <c r="S85" s="10"/>
    </row>
    <row r="86" spans="1:19" x14ac:dyDescent="0.2">
      <c r="A86" s="8"/>
      <c r="B86" s="8"/>
      <c r="C86" s="8"/>
      <c r="D86" s="8"/>
      <c r="E86" s="8"/>
      <c r="F86" s="9"/>
      <c r="H86" s="6"/>
      <c r="M86" s="6"/>
      <c r="N86" s="6"/>
      <c r="O86" s="6"/>
      <c r="P86" s="6"/>
      <c r="Q86" s="6"/>
      <c r="R86" s="6"/>
      <c r="S86" s="10"/>
    </row>
    <row r="87" spans="1:19" x14ac:dyDescent="0.2">
      <c r="A87" s="8"/>
      <c r="B87" s="8"/>
      <c r="C87" s="8"/>
      <c r="D87" s="8"/>
      <c r="E87" s="8"/>
      <c r="F87" s="9"/>
      <c r="H87" s="6"/>
      <c r="M87" s="6"/>
      <c r="N87" s="6"/>
      <c r="O87" s="6"/>
      <c r="P87" s="6"/>
      <c r="Q87" s="6"/>
      <c r="R87" s="6"/>
      <c r="S87" s="10"/>
    </row>
    <row r="88" spans="1:19" x14ac:dyDescent="0.2">
      <c r="A88" s="8"/>
      <c r="B88" s="8"/>
      <c r="C88" s="8"/>
      <c r="D88" s="8"/>
      <c r="E88" s="8"/>
      <c r="F88" s="9"/>
      <c r="H88" s="6"/>
      <c r="M88" s="6"/>
      <c r="N88" s="6"/>
      <c r="O88" s="6"/>
      <c r="P88" s="6"/>
      <c r="Q88" s="6"/>
      <c r="R88" s="6"/>
      <c r="S88" s="10"/>
    </row>
    <row r="89" spans="1:19" x14ac:dyDescent="0.2">
      <c r="A89" s="8"/>
      <c r="B89" s="8"/>
      <c r="C89" s="8"/>
      <c r="D89" s="8"/>
      <c r="E89" s="8"/>
      <c r="F89" s="9"/>
      <c r="H89" s="6"/>
      <c r="M89" s="6"/>
      <c r="N89" s="6"/>
      <c r="O89" s="6"/>
      <c r="P89" s="6"/>
      <c r="Q89" s="6"/>
      <c r="R89" s="6"/>
      <c r="S89" s="10"/>
    </row>
    <row r="90" spans="1:19" x14ac:dyDescent="0.2">
      <c r="A90" s="8"/>
      <c r="B90" s="8"/>
      <c r="C90" s="8"/>
      <c r="D90" s="8"/>
      <c r="E90" s="8"/>
      <c r="F90" s="9"/>
      <c r="H90" s="6"/>
      <c r="M90" s="6"/>
      <c r="N90" s="6"/>
      <c r="O90" s="6"/>
      <c r="P90" s="6"/>
      <c r="Q90" s="6"/>
      <c r="R90" s="6"/>
      <c r="S90" s="10"/>
    </row>
    <row r="91" spans="1:19" x14ac:dyDescent="0.2">
      <c r="A91" s="8"/>
      <c r="B91" s="8"/>
      <c r="C91" s="8"/>
      <c r="D91" s="8"/>
      <c r="E91" s="8"/>
      <c r="F91" s="9"/>
      <c r="H91" s="6"/>
      <c r="M91" s="6"/>
      <c r="N91" s="6"/>
      <c r="O91" s="6"/>
      <c r="P91" s="6"/>
      <c r="Q91" s="6"/>
      <c r="R91" s="6"/>
      <c r="S91" s="10"/>
    </row>
    <row r="92" spans="1:19" x14ac:dyDescent="0.2">
      <c r="A92" s="8"/>
      <c r="B92" s="8"/>
      <c r="C92" s="8"/>
      <c r="D92" s="8"/>
      <c r="E92" s="8"/>
      <c r="F92" s="9"/>
      <c r="H92" s="6"/>
      <c r="M92" s="6"/>
      <c r="N92" s="6"/>
      <c r="O92" s="6"/>
      <c r="P92" s="6"/>
      <c r="Q92" s="6"/>
      <c r="R92" s="6"/>
      <c r="S92" s="10"/>
    </row>
    <row r="93" spans="1:19" x14ac:dyDescent="0.2">
      <c r="A93" s="8"/>
      <c r="B93" s="8"/>
      <c r="C93" s="8"/>
      <c r="D93" s="8"/>
      <c r="E93" s="8"/>
      <c r="F93" s="9"/>
      <c r="H93" s="6"/>
      <c r="M93" s="6"/>
      <c r="N93" s="6"/>
      <c r="O93" s="6"/>
      <c r="P93" s="6"/>
      <c r="Q93" s="6"/>
      <c r="R93" s="6"/>
      <c r="S93" s="10"/>
    </row>
    <row r="94" spans="1:19" x14ac:dyDescent="0.2">
      <c r="A94" s="8"/>
      <c r="B94" s="8"/>
      <c r="C94" s="8"/>
      <c r="D94" s="8"/>
      <c r="E94" s="8"/>
      <c r="F94" s="9"/>
      <c r="H94" s="6"/>
      <c r="M94" s="6"/>
      <c r="N94" s="6"/>
      <c r="O94" s="6"/>
      <c r="P94" s="6"/>
      <c r="Q94" s="6"/>
      <c r="R94" s="6"/>
      <c r="S94" s="10"/>
    </row>
  </sheetData>
  <autoFilter ref="A1:X63">
    <sortState ref="A2:Y63">
      <sortCondition descending="1" ref="U1:U63"/>
    </sortState>
  </autoFilter>
  <pageMargins left="0.25" right="0.25" top="0.75" bottom="0.75" header="0.3" footer="0.3"/>
  <pageSetup paperSize="17" scale="66" fitToHeight="0" orientation="landscape" r:id="rId1"/>
  <headerFooter>
    <oddHeader>&amp;CNCDOT Division 4 Regional Highway Draft Score&amp;RAugust 28, 2014</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7"/>
  <sheetViews>
    <sheetView topLeftCell="I1" zoomScale="80" zoomScaleNormal="80" workbookViewId="0"/>
  </sheetViews>
  <sheetFormatPr defaultColWidth="19.7109375" defaultRowHeight="12.75" x14ac:dyDescent="0.2"/>
  <cols>
    <col min="1" max="1" width="11.42578125" bestFit="1" customWidth="1"/>
    <col min="2" max="2" width="16.28515625" bestFit="1" customWidth="1"/>
    <col min="3" max="3" width="8.5703125" bestFit="1" customWidth="1"/>
    <col min="7" max="7" width="47.85546875" customWidth="1"/>
    <col min="8" max="8" width="19.42578125" bestFit="1" customWidth="1"/>
    <col min="9" max="9" width="14.85546875" bestFit="1" customWidth="1"/>
    <col min="10" max="10" width="14.7109375" bestFit="1" customWidth="1"/>
    <col min="11" max="11" width="12.140625" bestFit="1" customWidth="1"/>
    <col min="12" max="12" width="2" customWidth="1"/>
    <col min="13" max="13" width="11.7109375" customWidth="1"/>
    <col min="14" max="14" width="1.85546875" customWidth="1"/>
    <col min="15" max="15" width="8.140625" bestFit="1" customWidth="1"/>
    <col min="16" max="16" width="14.140625" bestFit="1" customWidth="1"/>
    <col min="17" max="17" width="16.5703125" bestFit="1" customWidth="1"/>
    <col min="18" max="18" width="10.28515625" bestFit="1" customWidth="1"/>
    <col min="19" max="19" width="12.7109375" bestFit="1" customWidth="1"/>
    <col min="20" max="20" width="12.42578125" customWidth="1"/>
    <col min="21" max="21" width="1.85546875" customWidth="1"/>
    <col min="22" max="22" width="10.7109375" customWidth="1"/>
    <col min="23" max="23" width="26.42578125" customWidth="1"/>
  </cols>
  <sheetData>
    <row r="1" spans="1:23" ht="63.75" x14ac:dyDescent="0.2">
      <c r="A1" s="1" t="s">
        <v>0</v>
      </c>
      <c r="B1" s="1" t="s">
        <v>1</v>
      </c>
      <c r="C1" s="1" t="s">
        <v>2</v>
      </c>
      <c r="D1" s="1" t="s">
        <v>3</v>
      </c>
      <c r="E1" s="1" t="s">
        <v>4</v>
      </c>
      <c r="F1" s="1" t="s">
        <v>5</v>
      </c>
      <c r="G1" s="1" t="s">
        <v>6</v>
      </c>
      <c r="H1" s="1" t="s">
        <v>7</v>
      </c>
      <c r="I1" s="2" t="s">
        <v>8</v>
      </c>
      <c r="J1" s="1" t="s">
        <v>10</v>
      </c>
      <c r="K1" s="1" t="s">
        <v>11</v>
      </c>
      <c r="L1" s="19"/>
      <c r="M1" s="4" t="s">
        <v>670</v>
      </c>
      <c r="N1" s="11"/>
      <c r="O1" s="5" t="s">
        <v>519</v>
      </c>
      <c r="P1" s="5" t="s">
        <v>520</v>
      </c>
      <c r="Q1" s="5" t="s">
        <v>521</v>
      </c>
      <c r="R1" s="5" t="s">
        <v>522</v>
      </c>
      <c r="S1" s="5" t="s">
        <v>509</v>
      </c>
      <c r="T1" s="5" t="s">
        <v>508</v>
      </c>
      <c r="U1" s="17"/>
      <c r="V1" s="4" t="s">
        <v>864</v>
      </c>
      <c r="W1" s="21" t="s">
        <v>506</v>
      </c>
    </row>
    <row r="2" spans="1:23" ht="38.25" x14ac:dyDescent="0.2">
      <c r="A2" s="23" t="s">
        <v>64</v>
      </c>
      <c r="B2" s="23" t="s">
        <v>134</v>
      </c>
      <c r="C2" s="23" t="s">
        <v>119</v>
      </c>
      <c r="D2" s="23" t="s">
        <v>267</v>
      </c>
      <c r="E2" s="23" t="s">
        <v>362</v>
      </c>
      <c r="F2" s="23" t="s">
        <v>119</v>
      </c>
      <c r="G2" s="23" t="s">
        <v>363</v>
      </c>
      <c r="H2" s="23" t="s">
        <v>172</v>
      </c>
      <c r="I2" s="73">
        <v>1395000</v>
      </c>
      <c r="J2" s="23" t="s">
        <v>241</v>
      </c>
      <c r="K2" s="23" t="s">
        <v>242</v>
      </c>
      <c r="L2" s="75"/>
      <c r="M2" s="4">
        <v>29.214161403659197</v>
      </c>
      <c r="N2" s="11"/>
      <c r="O2" s="12">
        <v>26.25</v>
      </c>
      <c r="P2" s="12">
        <v>20</v>
      </c>
      <c r="Q2" s="12">
        <v>15</v>
      </c>
      <c r="R2" s="12">
        <v>30</v>
      </c>
      <c r="S2" s="13">
        <f t="shared" ref="S2:S33" si="0">SUM(O2:R2)*0.25</f>
        <v>22.8125</v>
      </c>
      <c r="T2" s="13">
        <f t="shared" ref="T2:T33" si="1">M2+S2</f>
        <v>52.026661403659197</v>
      </c>
      <c r="U2" s="17"/>
      <c r="V2" s="21"/>
      <c r="W2" s="21" t="s">
        <v>510</v>
      </c>
    </row>
    <row r="3" spans="1:23" ht="25.5" x14ac:dyDescent="0.2">
      <c r="A3" s="23" t="s">
        <v>22</v>
      </c>
      <c r="B3" s="23" t="s">
        <v>134</v>
      </c>
      <c r="C3" s="23" t="s">
        <v>203</v>
      </c>
      <c r="D3" s="23" t="s">
        <v>204</v>
      </c>
      <c r="E3" s="23" t="s">
        <v>205</v>
      </c>
      <c r="F3" s="23" t="s">
        <v>136</v>
      </c>
      <c r="G3" s="23" t="s">
        <v>145</v>
      </c>
      <c r="H3" s="23" t="s">
        <v>120</v>
      </c>
      <c r="I3" s="73">
        <v>56209000</v>
      </c>
      <c r="J3" s="23" t="s">
        <v>132</v>
      </c>
      <c r="K3" s="23" t="s">
        <v>133</v>
      </c>
      <c r="L3" s="75"/>
      <c r="M3" s="4">
        <v>24.326194100327417</v>
      </c>
      <c r="N3" s="11"/>
      <c r="O3" s="12">
        <v>35</v>
      </c>
      <c r="P3" s="12">
        <v>20</v>
      </c>
      <c r="Q3" s="12">
        <v>15</v>
      </c>
      <c r="R3" s="12">
        <v>30</v>
      </c>
      <c r="S3" s="13">
        <f t="shared" si="0"/>
        <v>25</v>
      </c>
      <c r="T3" s="13">
        <f t="shared" si="1"/>
        <v>49.326194100327413</v>
      </c>
      <c r="U3" s="17"/>
      <c r="V3" s="21"/>
      <c r="W3" s="21" t="s">
        <v>510</v>
      </c>
    </row>
    <row r="4" spans="1:23" ht="38.25" x14ac:dyDescent="0.2">
      <c r="A4" s="23" t="s">
        <v>42</v>
      </c>
      <c r="B4" s="23" t="s">
        <v>126</v>
      </c>
      <c r="C4" s="23" t="s">
        <v>293</v>
      </c>
      <c r="D4" s="23" t="s">
        <v>294</v>
      </c>
      <c r="E4" s="23" t="s">
        <v>268</v>
      </c>
      <c r="F4" s="23" t="s">
        <v>136</v>
      </c>
      <c r="G4" s="23" t="s">
        <v>145</v>
      </c>
      <c r="H4" s="23" t="s">
        <v>120</v>
      </c>
      <c r="I4" s="73">
        <v>13700000</v>
      </c>
      <c r="J4" s="23" t="s">
        <v>241</v>
      </c>
      <c r="K4" s="23" t="s">
        <v>242</v>
      </c>
      <c r="L4" s="75"/>
      <c r="M4" s="4">
        <v>24.858866058093291</v>
      </c>
      <c r="N4" s="11"/>
      <c r="O4" s="12">
        <v>35</v>
      </c>
      <c r="P4" s="12">
        <v>10</v>
      </c>
      <c r="Q4" s="12">
        <v>15</v>
      </c>
      <c r="R4" s="12">
        <v>30</v>
      </c>
      <c r="S4" s="13">
        <f t="shared" si="0"/>
        <v>22.5</v>
      </c>
      <c r="T4" s="13">
        <f t="shared" si="1"/>
        <v>47.358866058093291</v>
      </c>
      <c r="U4" s="17"/>
      <c r="V4" s="21">
        <v>100</v>
      </c>
      <c r="W4" s="21"/>
    </row>
    <row r="5" spans="1:23" ht="25.5" x14ac:dyDescent="0.2">
      <c r="A5" s="23" t="s">
        <v>48</v>
      </c>
      <c r="B5" s="23" t="s">
        <v>134</v>
      </c>
      <c r="C5" s="23" t="s">
        <v>119</v>
      </c>
      <c r="D5" s="23" t="s">
        <v>315</v>
      </c>
      <c r="E5" s="23" t="s">
        <v>235</v>
      </c>
      <c r="F5" s="23" t="s">
        <v>316</v>
      </c>
      <c r="G5" s="23" t="s">
        <v>317</v>
      </c>
      <c r="H5" s="23" t="s">
        <v>120</v>
      </c>
      <c r="I5" s="73">
        <v>20526000</v>
      </c>
      <c r="J5" s="23" t="s">
        <v>142</v>
      </c>
      <c r="K5" s="23" t="s">
        <v>154</v>
      </c>
      <c r="L5" s="75"/>
      <c r="M5" s="4">
        <v>25.69662238189127</v>
      </c>
      <c r="N5" s="11"/>
      <c r="O5" s="12">
        <v>26.25</v>
      </c>
      <c r="P5" s="12">
        <v>15</v>
      </c>
      <c r="Q5" s="12">
        <v>15</v>
      </c>
      <c r="R5" s="12">
        <v>30</v>
      </c>
      <c r="S5" s="13">
        <f t="shared" si="0"/>
        <v>21.5625</v>
      </c>
      <c r="T5" s="13">
        <f t="shared" si="1"/>
        <v>47.259122381891274</v>
      </c>
      <c r="U5" s="17"/>
      <c r="V5" s="21"/>
      <c r="W5" s="21" t="s">
        <v>510</v>
      </c>
    </row>
    <row r="6" spans="1:23" ht="25.5" x14ac:dyDescent="0.2">
      <c r="A6" s="23" t="s">
        <v>23</v>
      </c>
      <c r="B6" s="23" t="s">
        <v>134</v>
      </c>
      <c r="C6" s="23" t="s">
        <v>203</v>
      </c>
      <c r="D6" s="23" t="s">
        <v>204</v>
      </c>
      <c r="E6" s="23" t="s">
        <v>136</v>
      </c>
      <c r="F6" s="23" t="s">
        <v>135</v>
      </c>
      <c r="G6" s="23" t="s">
        <v>145</v>
      </c>
      <c r="H6" s="23" t="s">
        <v>120</v>
      </c>
      <c r="I6" s="73">
        <v>35019000</v>
      </c>
      <c r="J6" s="23" t="s">
        <v>132</v>
      </c>
      <c r="K6" s="23" t="s">
        <v>133</v>
      </c>
      <c r="L6" s="75"/>
      <c r="M6" s="4">
        <v>25.287655334890143</v>
      </c>
      <c r="N6" s="11"/>
      <c r="O6" s="12">
        <v>17.5</v>
      </c>
      <c r="P6" s="12">
        <v>20</v>
      </c>
      <c r="Q6" s="12">
        <v>15</v>
      </c>
      <c r="R6" s="12">
        <v>30</v>
      </c>
      <c r="S6" s="13">
        <f t="shared" si="0"/>
        <v>20.625</v>
      </c>
      <c r="T6" s="13">
        <f t="shared" si="1"/>
        <v>45.912655334890147</v>
      </c>
      <c r="U6" s="17"/>
      <c r="V6" s="21"/>
      <c r="W6" s="21" t="s">
        <v>510</v>
      </c>
    </row>
    <row r="7" spans="1:23" ht="38.25" x14ac:dyDescent="0.2">
      <c r="A7" s="23" t="s">
        <v>19</v>
      </c>
      <c r="B7" s="23" t="s">
        <v>126</v>
      </c>
      <c r="C7" s="23" t="s">
        <v>189</v>
      </c>
      <c r="D7" s="23" t="s">
        <v>190</v>
      </c>
      <c r="E7" s="23" t="s">
        <v>191</v>
      </c>
      <c r="F7" s="23" t="s">
        <v>192</v>
      </c>
      <c r="G7" s="23" t="s">
        <v>193</v>
      </c>
      <c r="H7" s="23" t="s">
        <v>139</v>
      </c>
      <c r="I7" s="73">
        <v>16300000</v>
      </c>
      <c r="J7" s="23" t="s">
        <v>194</v>
      </c>
      <c r="K7" s="23" t="s">
        <v>195</v>
      </c>
      <c r="L7" s="75"/>
      <c r="M7" s="4">
        <v>23.108667908547314</v>
      </c>
      <c r="N7" s="11"/>
      <c r="O7" s="12">
        <v>26.25</v>
      </c>
      <c r="P7" s="12">
        <v>15</v>
      </c>
      <c r="Q7" s="12">
        <v>15</v>
      </c>
      <c r="R7" s="12">
        <v>30</v>
      </c>
      <c r="S7" s="13">
        <f t="shared" si="0"/>
        <v>21.5625</v>
      </c>
      <c r="T7" s="13">
        <f t="shared" si="1"/>
        <v>44.671167908547318</v>
      </c>
      <c r="U7" s="17"/>
      <c r="V7" s="85">
        <v>0</v>
      </c>
      <c r="W7" s="21" t="s">
        <v>853</v>
      </c>
    </row>
    <row r="8" spans="1:23" ht="38.25" x14ac:dyDescent="0.2">
      <c r="A8" s="23" t="s">
        <v>37</v>
      </c>
      <c r="B8" s="23" t="s">
        <v>126</v>
      </c>
      <c r="C8" s="23" t="s">
        <v>270</v>
      </c>
      <c r="D8" s="23" t="s">
        <v>271</v>
      </c>
      <c r="E8" s="23" t="s">
        <v>272</v>
      </c>
      <c r="F8" s="23" t="s">
        <v>842</v>
      </c>
      <c r="G8" s="23" t="s">
        <v>843</v>
      </c>
      <c r="H8" s="23" t="s">
        <v>120</v>
      </c>
      <c r="I8" s="73">
        <v>39073000</v>
      </c>
      <c r="J8" s="23" t="s">
        <v>241</v>
      </c>
      <c r="K8" s="23" t="s">
        <v>242</v>
      </c>
      <c r="L8" s="75"/>
      <c r="M8" s="4">
        <v>21.682860778711742</v>
      </c>
      <c r="N8" s="11"/>
      <c r="O8" s="12">
        <v>26.25</v>
      </c>
      <c r="P8" s="12">
        <v>20</v>
      </c>
      <c r="Q8" s="12">
        <v>15</v>
      </c>
      <c r="R8" s="12">
        <v>30</v>
      </c>
      <c r="S8" s="13">
        <f t="shared" si="0"/>
        <v>22.8125</v>
      </c>
      <c r="T8" s="13">
        <f t="shared" si="1"/>
        <v>44.495360778711742</v>
      </c>
      <c r="U8" s="17"/>
      <c r="V8" s="85">
        <v>0</v>
      </c>
      <c r="W8" s="21" t="s">
        <v>854</v>
      </c>
    </row>
    <row r="9" spans="1:23" ht="38.25" x14ac:dyDescent="0.2">
      <c r="A9" s="23" t="s">
        <v>32</v>
      </c>
      <c r="B9" s="23" t="s">
        <v>134</v>
      </c>
      <c r="C9" s="23" t="s">
        <v>247</v>
      </c>
      <c r="D9" s="23" t="s">
        <v>248</v>
      </c>
      <c r="E9" s="23" t="s">
        <v>249</v>
      </c>
      <c r="F9" s="23" t="s">
        <v>250</v>
      </c>
      <c r="G9" s="23" t="s">
        <v>251</v>
      </c>
      <c r="H9" s="23" t="s">
        <v>224</v>
      </c>
      <c r="I9" s="73">
        <v>32650000</v>
      </c>
      <c r="J9" s="23" t="s">
        <v>194</v>
      </c>
      <c r="K9" s="23" t="s">
        <v>195</v>
      </c>
      <c r="L9" s="75"/>
      <c r="M9" s="4">
        <v>19.203729663960708</v>
      </c>
      <c r="N9" s="11"/>
      <c r="O9" s="12">
        <v>35</v>
      </c>
      <c r="P9" s="12">
        <v>20</v>
      </c>
      <c r="Q9" s="12">
        <v>15</v>
      </c>
      <c r="R9" s="12">
        <v>30</v>
      </c>
      <c r="S9" s="13">
        <f t="shared" si="0"/>
        <v>25</v>
      </c>
      <c r="T9" s="13">
        <f t="shared" si="1"/>
        <v>44.203729663960708</v>
      </c>
      <c r="U9" s="17"/>
      <c r="V9" s="21"/>
      <c r="W9" s="21" t="s">
        <v>510</v>
      </c>
    </row>
    <row r="10" spans="1:23" ht="38.25" x14ac:dyDescent="0.2">
      <c r="A10" s="23" t="s">
        <v>38</v>
      </c>
      <c r="B10" s="23" t="s">
        <v>126</v>
      </c>
      <c r="C10" s="23" t="s">
        <v>274</v>
      </c>
      <c r="D10" s="23" t="s">
        <v>275</v>
      </c>
      <c r="E10" s="23" t="s">
        <v>276</v>
      </c>
      <c r="F10" s="23" t="s">
        <v>277</v>
      </c>
      <c r="G10" s="23" t="s">
        <v>145</v>
      </c>
      <c r="H10" s="23" t="s">
        <v>120</v>
      </c>
      <c r="I10" s="73">
        <v>7800000</v>
      </c>
      <c r="J10" s="23" t="s">
        <v>194</v>
      </c>
      <c r="K10" s="23" t="s">
        <v>195</v>
      </c>
      <c r="L10" s="75"/>
      <c r="M10" s="4">
        <v>21.219724941812306</v>
      </c>
      <c r="N10" s="11"/>
      <c r="O10" s="12">
        <v>26.25</v>
      </c>
      <c r="P10" s="12">
        <v>20</v>
      </c>
      <c r="Q10" s="12">
        <v>15</v>
      </c>
      <c r="R10" s="12">
        <v>30</v>
      </c>
      <c r="S10" s="13">
        <f t="shared" si="0"/>
        <v>22.8125</v>
      </c>
      <c r="T10" s="13">
        <f t="shared" si="1"/>
        <v>44.032224941812302</v>
      </c>
      <c r="U10" s="17"/>
      <c r="V10" s="21">
        <v>100</v>
      </c>
      <c r="W10" s="21"/>
    </row>
    <row r="11" spans="1:23" ht="38.25" x14ac:dyDescent="0.2">
      <c r="A11" s="23" t="s">
        <v>25</v>
      </c>
      <c r="B11" s="23" t="s">
        <v>126</v>
      </c>
      <c r="C11" s="23" t="s">
        <v>210</v>
      </c>
      <c r="D11" s="23" t="s">
        <v>171</v>
      </c>
      <c r="E11" s="23" t="s">
        <v>211</v>
      </c>
      <c r="F11" s="23" t="s">
        <v>212</v>
      </c>
      <c r="G11" s="23" t="s">
        <v>213</v>
      </c>
      <c r="H11" s="23" t="s">
        <v>118</v>
      </c>
      <c r="I11" s="73">
        <v>5476000</v>
      </c>
      <c r="J11" s="23" t="s">
        <v>142</v>
      </c>
      <c r="K11" s="23" t="s">
        <v>154</v>
      </c>
      <c r="L11" s="75"/>
      <c r="M11" s="4">
        <v>23.079639252877939</v>
      </c>
      <c r="N11" s="11"/>
      <c r="O11" s="12">
        <v>17.5</v>
      </c>
      <c r="P11" s="12">
        <v>20</v>
      </c>
      <c r="Q11" s="12">
        <v>15</v>
      </c>
      <c r="R11" s="12">
        <v>30</v>
      </c>
      <c r="S11" s="13">
        <f t="shared" si="0"/>
        <v>20.625</v>
      </c>
      <c r="T11" s="13">
        <f t="shared" si="1"/>
        <v>43.704639252877939</v>
      </c>
      <c r="U11" s="17"/>
      <c r="V11" s="21">
        <v>100</v>
      </c>
      <c r="W11" s="21"/>
    </row>
    <row r="12" spans="1:23" ht="51" x14ac:dyDescent="0.2">
      <c r="A12" s="23" t="s">
        <v>26</v>
      </c>
      <c r="B12" s="23" t="s">
        <v>126</v>
      </c>
      <c r="C12" s="23" t="s">
        <v>214</v>
      </c>
      <c r="D12" s="23" t="s">
        <v>171</v>
      </c>
      <c r="E12" s="23" t="s">
        <v>215</v>
      </c>
      <c r="F12" s="23" t="s">
        <v>119</v>
      </c>
      <c r="G12" s="23" t="s">
        <v>216</v>
      </c>
      <c r="H12" s="23" t="s">
        <v>118</v>
      </c>
      <c r="I12" s="73">
        <v>1650000</v>
      </c>
      <c r="J12" s="23" t="s">
        <v>142</v>
      </c>
      <c r="K12" s="23" t="s">
        <v>154</v>
      </c>
      <c r="L12" s="75"/>
      <c r="M12" s="4">
        <v>23.079639252877939</v>
      </c>
      <c r="N12" s="11"/>
      <c r="O12" s="12">
        <v>17.5</v>
      </c>
      <c r="P12" s="12">
        <v>20</v>
      </c>
      <c r="Q12" s="12">
        <v>15</v>
      </c>
      <c r="R12" s="12">
        <v>30</v>
      </c>
      <c r="S12" s="13">
        <f t="shared" si="0"/>
        <v>20.625</v>
      </c>
      <c r="T12" s="13">
        <f t="shared" si="1"/>
        <v>43.704639252877939</v>
      </c>
      <c r="U12" s="17"/>
      <c r="V12" s="21">
        <v>100</v>
      </c>
      <c r="W12" s="21"/>
    </row>
    <row r="13" spans="1:23" ht="25.5" x14ac:dyDescent="0.2">
      <c r="A13" s="23" t="s">
        <v>27</v>
      </c>
      <c r="B13" s="23" t="s">
        <v>134</v>
      </c>
      <c r="C13" s="23" t="s">
        <v>218</v>
      </c>
      <c r="D13" s="23" t="s">
        <v>204</v>
      </c>
      <c r="E13" s="23" t="s">
        <v>219</v>
      </c>
      <c r="F13" s="23" t="s">
        <v>220</v>
      </c>
      <c r="G13" s="23" t="s">
        <v>145</v>
      </c>
      <c r="H13" s="23" t="s">
        <v>120</v>
      </c>
      <c r="I13" s="73">
        <v>20300000</v>
      </c>
      <c r="J13" s="23" t="s">
        <v>132</v>
      </c>
      <c r="K13" s="23" t="s">
        <v>133</v>
      </c>
      <c r="L13" s="75"/>
      <c r="M13" s="4">
        <v>22.834373209018842</v>
      </c>
      <c r="N13" s="11"/>
      <c r="O13" s="12">
        <v>17.5</v>
      </c>
      <c r="P13" s="12">
        <v>20</v>
      </c>
      <c r="Q13" s="12">
        <v>15</v>
      </c>
      <c r="R13" s="12">
        <v>30</v>
      </c>
      <c r="S13" s="13">
        <f t="shared" si="0"/>
        <v>20.625</v>
      </c>
      <c r="T13" s="13">
        <f t="shared" si="1"/>
        <v>43.459373209018842</v>
      </c>
      <c r="U13" s="17"/>
      <c r="V13" s="21">
        <v>100</v>
      </c>
      <c r="W13" s="21"/>
    </row>
    <row r="14" spans="1:23" ht="38.25" x14ac:dyDescent="0.2">
      <c r="A14" s="23" t="s">
        <v>66</v>
      </c>
      <c r="B14" s="23" t="s">
        <v>134</v>
      </c>
      <c r="C14" s="23" t="s">
        <v>119</v>
      </c>
      <c r="D14" s="23" t="s">
        <v>141</v>
      </c>
      <c r="E14" s="23" t="s">
        <v>365</v>
      </c>
      <c r="F14" s="23" t="s">
        <v>366</v>
      </c>
      <c r="G14" s="23" t="s">
        <v>367</v>
      </c>
      <c r="H14" s="23" t="s">
        <v>120</v>
      </c>
      <c r="I14" s="73">
        <v>13352000</v>
      </c>
      <c r="J14" s="23" t="s">
        <v>241</v>
      </c>
      <c r="K14" s="23" t="s">
        <v>242</v>
      </c>
      <c r="L14" s="75"/>
      <c r="M14" s="4">
        <v>16.993539975571977</v>
      </c>
      <c r="N14" s="11"/>
      <c r="O14" s="12">
        <v>35</v>
      </c>
      <c r="P14" s="12">
        <v>20</v>
      </c>
      <c r="Q14" s="12">
        <v>15</v>
      </c>
      <c r="R14" s="12">
        <v>30</v>
      </c>
      <c r="S14" s="13">
        <f t="shared" si="0"/>
        <v>25</v>
      </c>
      <c r="T14" s="13">
        <f t="shared" si="1"/>
        <v>41.993539975571977</v>
      </c>
      <c r="U14" s="17"/>
      <c r="V14" s="21"/>
      <c r="W14" s="21" t="s">
        <v>510</v>
      </c>
    </row>
    <row r="15" spans="1:23" ht="51" x14ac:dyDescent="0.2">
      <c r="A15" s="23" t="s">
        <v>46</v>
      </c>
      <c r="B15" s="23" t="s">
        <v>117</v>
      </c>
      <c r="C15" s="23" t="s">
        <v>119</v>
      </c>
      <c r="D15" s="23" t="s">
        <v>244</v>
      </c>
      <c r="E15" s="23" t="s">
        <v>311</v>
      </c>
      <c r="F15" s="23" t="s">
        <v>119</v>
      </c>
      <c r="G15" s="23" t="s">
        <v>839</v>
      </c>
      <c r="H15" s="23" t="s">
        <v>222</v>
      </c>
      <c r="I15" s="73">
        <v>11640000</v>
      </c>
      <c r="J15" s="23" t="s">
        <v>140</v>
      </c>
      <c r="K15" s="23" t="s">
        <v>242</v>
      </c>
      <c r="L15" s="75"/>
      <c r="M15" s="4">
        <v>16.417748801568088</v>
      </c>
      <c r="N15" s="11"/>
      <c r="O15" s="12">
        <v>35</v>
      </c>
      <c r="P15" s="12">
        <v>20</v>
      </c>
      <c r="Q15" s="12">
        <v>15</v>
      </c>
      <c r="R15" s="12">
        <v>30</v>
      </c>
      <c r="S15" s="13">
        <f t="shared" si="0"/>
        <v>25</v>
      </c>
      <c r="T15" s="13">
        <f t="shared" si="1"/>
        <v>41.417748801568088</v>
      </c>
      <c r="U15" s="17"/>
      <c r="V15" s="21">
        <v>100</v>
      </c>
      <c r="W15" s="21"/>
    </row>
    <row r="16" spans="1:23" ht="76.5" x14ac:dyDescent="0.2">
      <c r="A16" s="23" t="s">
        <v>95</v>
      </c>
      <c r="B16" s="23" t="s">
        <v>134</v>
      </c>
      <c r="C16" s="23" t="s">
        <v>119</v>
      </c>
      <c r="D16" s="23" t="s">
        <v>438</v>
      </c>
      <c r="E16" s="23" t="s">
        <v>439</v>
      </c>
      <c r="F16" s="23" t="s">
        <v>440</v>
      </c>
      <c r="G16" s="23" t="s">
        <v>441</v>
      </c>
      <c r="H16" s="23" t="s">
        <v>224</v>
      </c>
      <c r="I16" s="73">
        <v>13317000</v>
      </c>
      <c r="J16" s="23" t="s">
        <v>167</v>
      </c>
      <c r="K16" s="23" t="s">
        <v>133</v>
      </c>
      <c r="L16" s="75"/>
      <c r="M16" s="4">
        <v>16.339973845408075</v>
      </c>
      <c r="N16" s="11"/>
      <c r="O16" s="12">
        <v>35</v>
      </c>
      <c r="P16" s="12">
        <v>20</v>
      </c>
      <c r="Q16" s="12">
        <v>15</v>
      </c>
      <c r="R16" s="12">
        <v>30</v>
      </c>
      <c r="S16" s="13">
        <f t="shared" si="0"/>
        <v>25</v>
      </c>
      <c r="T16" s="13">
        <f t="shared" si="1"/>
        <v>41.339973845408075</v>
      </c>
      <c r="U16" s="17"/>
      <c r="V16" s="21"/>
      <c r="W16" s="21" t="s">
        <v>510</v>
      </c>
    </row>
    <row r="17" spans="1:23" ht="25.5" x14ac:dyDescent="0.2">
      <c r="A17" s="23" t="s">
        <v>50</v>
      </c>
      <c r="B17" s="23" t="s">
        <v>134</v>
      </c>
      <c r="C17" s="23" t="s">
        <v>119</v>
      </c>
      <c r="D17" s="23" t="s">
        <v>324</v>
      </c>
      <c r="E17" s="23" t="s">
        <v>235</v>
      </c>
      <c r="F17" s="23" t="s">
        <v>310</v>
      </c>
      <c r="G17" s="23" t="s">
        <v>325</v>
      </c>
      <c r="H17" s="23" t="s">
        <v>139</v>
      </c>
      <c r="I17" s="73">
        <v>1368000</v>
      </c>
      <c r="J17" s="23" t="s">
        <v>167</v>
      </c>
      <c r="K17" s="23" t="s">
        <v>133</v>
      </c>
      <c r="L17" s="75"/>
      <c r="M17" s="4">
        <v>18.509883978114345</v>
      </c>
      <c r="N17" s="11"/>
      <c r="O17" s="12">
        <v>26.25</v>
      </c>
      <c r="P17" s="12">
        <v>20</v>
      </c>
      <c r="Q17" s="12">
        <v>15</v>
      </c>
      <c r="R17" s="12">
        <v>30</v>
      </c>
      <c r="S17" s="13">
        <f t="shared" si="0"/>
        <v>22.8125</v>
      </c>
      <c r="T17" s="13">
        <f t="shared" si="1"/>
        <v>41.322383978114345</v>
      </c>
      <c r="U17" s="17"/>
      <c r="V17" s="21"/>
      <c r="W17" s="21" t="s">
        <v>844</v>
      </c>
    </row>
    <row r="18" spans="1:23" ht="25.5" x14ac:dyDescent="0.2">
      <c r="A18" s="23" t="s">
        <v>13</v>
      </c>
      <c r="B18" s="23" t="s">
        <v>117</v>
      </c>
      <c r="C18" s="23" t="s">
        <v>137</v>
      </c>
      <c r="D18" s="23" t="s">
        <v>125</v>
      </c>
      <c r="E18" s="23" t="s">
        <v>136</v>
      </c>
      <c r="F18" s="23" t="s">
        <v>131</v>
      </c>
      <c r="G18" s="23" t="s">
        <v>124</v>
      </c>
      <c r="H18" s="23" t="s">
        <v>120</v>
      </c>
      <c r="I18" s="73">
        <v>36200000</v>
      </c>
      <c r="J18" s="23" t="s">
        <v>132</v>
      </c>
      <c r="K18" s="23" t="s">
        <v>133</v>
      </c>
      <c r="L18" s="75"/>
      <c r="M18" s="4">
        <v>15.490219438203177</v>
      </c>
      <c r="N18" s="11"/>
      <c r="O18" s="12">
        <v>35</v>
      </c>
      <c r="P18" s="12">
        <v>20</v>
      </c>
      <c r="Q18" s="12">
        <v>15</v>
      </c>
      <c r="R18" s="12">
        <v>30</v>
      </c>
      <c r="S18" s="13">
        <f t="shared" si="0"/>
        <v>25</v>
      </c>
      <c r="T18" s="13">
        <f t="shared" si="1"/>
        <v>40.490219438203177</v>
      </c>
      <c r="U18" s="17"/>
      <c r="V18" s="21"/>
      <c r="W18" s="21" t="s">
        <v>510</v>
      </c>
    </row>
    <row r="19" spans="1:23" ht="51" x14ac:dyDescent="0.2">
      <c r="A19" s="23" t="s">
        <v>85</v>
      </c>
      <c r="B19" s="23" t="s">
        <v>126</v>
      </c>
      <c r="C19" s="23" t="s">
        <v>415</v>
      </c>
      <c r="D19" s="23" t="s">
        <v>416</v>
      </c>
      <c r="E19" s="23" t="s">
        <v>360</v>
      </c>
      <c r="F19" s="23" t="s">
        <v>286</v>
      </c>
      <c r="G19" s="23" t="s">
        <v>417</v>
      </c>
      <c r="H19" s="23" t="s">
        <v>143</v>
      </c>
      <c r="I19" s="73">
        <v>9390000</v>
      </c>
      <c r="J19" s="23" t="s">
        <v>167</v>
      </c>
      <c r="K19" s="23" t="s">
        <v>133</v>
      </c>
      <c r="L19" s="75"/>
      <c r="M19" s="4">
        <v>17.05493332894299</v>
      </c>
      <c r="N19" s="11"/>
      <c r="O19" s="12">
        <v>26.25</v>
      </c>
      <c r="P19" s="12">
        <v>20</v>
      </c>
      <c r="Q19" s="12">
        <v>15</v>
      </c>
      <c r="R19" s="12">
        <v>30</v>
      </c>
      <c r="S19" s="13">
        <f t="shared" si="0"/>
        <v>22.8125</v>
      </c>
      <c r="T19" s="13">
        <f t="shared" si="1"/>
        <v>39.867433328942994</v>
      </c>
      <c r="U19" s="17"/>
      <c r="V19" s="21">
        <v>100</v>
      </c>
      <c r="W19" s="21"/>
    </row>
    <row r="20" spans="1:23" ht="25.5" x14ac:dyDescent="0.2">
      <c r="A20" s="23" t="s">
        <v>51</v>
      </c>
      <c r="B20" s="23" t="s">
        <v>126</v>
      </c>
      <c r="C20" s="23" t="s">
        <v>119</v>
      </c>
      <c r="D20" s="23" t="s">
        <v>326</v>
      </c>
      <c r="E20" s="23" t="s">
        <v>146</v>
      </c>
      <c r="F20" s="23" t="s">
        <v>327</v>
      </c>
      <c r="G20" s="23" t="s">
        <v>328</v>
      </c>
      <c r="H20" s="23" t="s">
        <v>120</v>
      </c>
      <c r="I20" s="73">
        <v>7239000</v>
      </c>
      <c r="J20" s="23" t="s">
        <v>167</v>
      </c>
      <c r="K20" s="23" t="s">
        <v>133</v>
      </c>
      <c r="L20" s="75"/>
      <c r="M20" s="4">
        <v>18.32957284486924</v>
      </c>
      <c r="N20" s="11"/>
      <c r="O20" s="12">
        <v>17.5</v>
      </c>
      <c r="P20" s="12">
        <v>20</v>
      </c>
      <c r="Q20" s="12">
        <v>15</v>
      </c>
      <c r="R20" s="12">
        <v>30</v>
      </c>
      <c r="S20" s="13">
        <f t="shared" si="0"/>
        <v>20.625</v>
      </c>
      <c r="T20" s="13">
        <f t="shared" si="1"/>
        <v>38.95457284486924</v>
      </c>
      <c r="U20" s="17"/>
      <c r="V20" s="21">
        <v>100</v>
      </c>
      <c r="W20" s="21"/>
    </row>
    <row r="21" spans="1:23" ht="38.25" x14ac:dyDescent="0.2">
      <c r="A21" s="23" t="s">
        <v>36</v>
      </c>
      <c r="B21" s="23" t="s">
        <v>134</v>
      </c>
      <c r="C21" s="23" t="s">
        <v>266</v>
      </c>
      <c r="D21" s="23" t="s">
        <v>267</v>
      </c>
      <c r="E21" s="23" t="s">
        <v>268</v>
      </c>
      <c r="F21" s="23" t="s">
        <v>269</v>
      </c>
      <c r="G21" s="23" t="s">
        <v>145</v>
      </c>
      <c r="H21" s="23" t="s">
        <v>120</v>
      </c>
      <c r="I21" s="73">
        <v>11650000</v>
      </c>
      <c r="J21" s="23" t="s">
        <v>241</v>
      </c>
      <c r="K21" s="23" t="s">
        <v>242</v>
      </c>
      <c r="L21" s="75"/>
      <c r="M21" s="4">
        <v>17.842697865581499</v>
      </c>
      <c r="N21" s="11"/>
      <c r="O21" s="12">
        <v>17.5</v>
      </c>
      <c r="P21" s="12">
        <v>20</v>
      </c>
      <c r="Q21" s="12">
        <v>15</v>
      </c>
      <c r="R21" s="12">
        <v>30</v>
      </c>
      <c r="S21" s="13">
        <f t="shared" si="0"/>
        <v>20.625</v>
      </c>
      <c r="T21" s="13">
        <f t="shared" si="1"/>
        <v>38.467697865581499</v>
      </c>
      <c r="U21" s="17"/>
      <c r="V21" s="21"/>
      <c r="W21" s="21" t="s">
        <v>510</v>
      </c>
    </row>
    <row r="22" spans="1:23" ht="25.5" x14ac:dyDescent="0.2">
      <c r="A22" s="23" t="s">
        <v>97</v>
      </c>
      <c r="B22" s="23" t="s">
        <v>134</v>
      </c>
      <c r="C22" s="23" t="s">
        <v>119</v>
      </c>
      <c r="D22" s="23" t="s">
        <v>447</v>
      </c>
      <c r="E22" s="23" t="s">
        <v>308</v>
      </c>
      <c r="F22" s="23" t="s">
        <v>131</v>
      </c>
      <c r="G22" s="23" t="s">
        <v>442</v>
      </c>
      <c r="H22" s="23" t="s">
        <v>120</v>
      </c>
      <c r="I22" s="73">
        <v>54642000</v>
      </c>
      <c r="J22" s="23" t="s">
        <v>132</v>
      </c>
      <c r="K22" s="23" t="s">
        <v>529</v>
      </c>
      <c r="L22" s="17"/>
      <c r="M22" s="4">
        <v>22.597741258965826</v>
      </c>
      <c r="N22" s="17"/>
      <c r="O22" s="12">
        <v>26.25</v>
      </c>
      <c r="P22" s="12">
        <v>20</v>
      </c>
      <c r="Q22" s="12">
        <v>15</v>
      </c>
      <c r="R22" s="12">
        <v>0</v>
      </c>
      <c r="S22" s="13">
        <f t="shared" si="0"/>
        <v>15.3125</v>
      </c>
      <c r="T22" s="13">
        <f t="shared" si="1"/>
        <v>37.910241258965826</v>
      </c>
      <c r="U22" s="17"/>
      <c r="V22" s="21"/>
      <c r="W22" s="21" t="s">
        <v>510</v>
      </c>
    </row>
    <row r="23" spans="1:23" ht="38.25" x14ac:dyDescent="0.2">
      <c r="A23" s="23" t="s">
        <v>30</v>
      </c>
      <c r="B23" s="23" t="s">
        <v>134</v>
      </c>
      <c r="C23" s="23" t="s">
        <v>238</v>
      </c>
      <c r="D23" s="23" t="s">
        <v>239</v>
      </c>
      <c r="E23" s="23" t="s">
        <v>136</v>
      </c>
      <c r="F23" s="23" t="s">
        <v>240</v>
      </c>
      <c r="G23" s="23" t="s">
        <v>840</v>
      </c>
      <c r="H23" s="23" t="s">
        <v>120</v>
      </c>
      <c r="I23" s="73">
        <v>20947000</v>
      </c>
      <c r="J23" s="23" t="s">
        <v>241</v>
      </c>
      <c r="K23" s="23" t="s">
        <v>242</v>
      </c>
      <c r="L23" s="75"/>
      <c r="M23" s="4">
        <v>22.817078861496498</v>
      </c>
      <c r="N23" s="11"/>
      <c r="O23" s="12">
        <v>8.75</v>
      </c>
      <c r="P23" s="12">
        <v>5</v>
      </c>
      <c r="Q23" s="12">
        <v>15</v>
      </c>
      <c r="R23" s="12">
        <v>30</v>
      </c>
      <c r="S23" s="13">
        <f t="shared" si="0"/>
        <v>14.6875</v>
      </c>
      <c r="T23" s="13">
        <f t="shared" si="1"/>
        <v>37.504578861496498</v>
      </c>
      <c r="U23" s="17"/>
      <c r="V23" s="21"/>
      <c r="W23" s="21" t="s">
        <v>510</v>
      </c>
    </row>
    <row r="24" spans="1:23" ht="25.5" x14ac:dyDescent="0.2">
      <c r="A24" s="23" t="s">
        <v>55</v>
      </c>
      <c r="B24" s="23" t="s">
        <v>126</v>
      </c>
      <c r="C24" s="23" t="s">
        <v>119</v>
      </c>
      <c r="D24" s="23" t="s">
        <v>335</v>
      </c>
      <c r="E24" s="23" t="s">
        <v>146</v>
      </c>
      <c r="F24" s="23" t="s">
        <v>310</v>
      </c>
      <c r="G24" s="23" t="s">
        <v>336</v>
      </c>
      <c r="H24" s="23" t="s">
        <v>120</v>
      </c>
      <c r="I24" s="73">
        <v>3984000</v>
      </c>
      <c r="J24" s="23" t="s">
        <v>167</v>
      </c>
      <c r="K24" s="23" t="s">
        <v>133</v>
      </c>
      <c r="L24" s="75"/>
      <c r="M24" s="4">
        <v>15.503204863246523</v>
      </c>
      <c r="N24" s="11"/>
      <c r="O24" s="12">
        <v>26.25</v>
      </c>
      <c r="P24" s="12">
        <v>15</v>
      </c>
      <c r="Q24" s="12">
        <v>15</v>
      </c>
      <c r="R24" s="12">
        <v>30</v>
      </c>
      <c r="S24" s="13">
        <f t="shared" si="0"/>
        <v>21.5625</v>
      </c>
      <c r="T24" s="13">
        <f t="shared" si="1"/>
        <v>37.065704863246523</v>
      </c>
      <c r="U24" s="17"/>
      <c r="V24" s="21">
        <v>100</v>
      </c>
      <c r="W24" s="21"/>
    </row>
    <row r="25" spans="1:23" ht="51" x14ac:dyDescent="0.2">
      <c r="A25" s="23" t="s">
        <v>106</v>
      </c>
      <c r="B25" s="23" t="s">
        <v>117</v>
      </c>
      <c r="C25" s="23" t="s">
        <v>474</v>
      </c>
      <c r="D25" s="23" t="s">
        <v>148</v>
      </c>
      <c r="E25" s="23" t="s">
        <v>476</v>
      </c>
      <c r="F25" s="23" t="s">
        <v>119</v>
      </c>
      <c r="G25" s="23" t="s">
        <v>452</v>
      </c>
      <c r="H25" s="23" t="s">
        <v>222</v>
      </c>
      <c r="I25" s="73">
        <v>11315000</v>
      </c>
      <c r="J25" s="23" t="s">
        <v>167</v>
      </c>
      <c r="K25" s="23" t="s">
        <v>133</v>
      </c>
      <c r="L25" s="75"/>
      <c r="M25" s="4">
        <v>12.000202065933031</v>
      </c>
      <c r="N25" s="11"/>
      <c r="O25" s="12">
        <v>35</v>
      </c>
      <c r="P25" s="12">
        <v>20</v>
      </c>
      <c r="Q25" s="12">
        <v>15</v>
      </c>
      <c r="R25" s="12">
        <v>30</v>
      </c>
      <c r="S25" s="13">
        <f t="shared" si="0"/>
        <v>25</v>
      </c>
      <c r="T25" s="13">
        <f t="shared" si="1"/>
        <v>37.000202065933031</v>
      </c>
      <c r="U25" s="17"/>
      <c r="V25" s="21"/>
      <c r="W25" s="21" t="s">
        <v>507</v>
      </c>
    </row>
    <row r="26" spans="1:23" ht="127.5" x14ac:dyDescent="0.2">
      <c r="A26" s="23" t="s">
        <v>99</v>
      </c>
      <c r="B26" s="23" t="s">
        <v>134</v>
      </c>
      <c r="C26" s="23" t="s">
        <v>119</v>
      </c>
      <c r="D26" s="23" t="s">
        <v>453</v>
      </c>
      <c r="E26" s="23" t="s">
        <v>310</v>
      </c>
      <c r="F26" s="23" t="s">
        <v>130</v>
      </c>
      <c r="G26" s="23" t="s">
        <v>454</v>
      </c>
      <c r="H26" s="23" t="s">
        <v>120</v>
      </c>
      <c r="I26" s="73">
        <v>23603000</v>
      </c>
      <c r="J26" s="23" t="s">
        <v>167</v>
      </c>
      <c r="K26" s="23" t="s">
        <v>133</v>
      </c>
      <c r="L26" s="75"/>
      <c r="M26" s="4">
        <v>18.357234699939337</v>
      </c>
      <c r="N26" s="11"/>
      <c r="O26" s="12">
        <v>17.5</v>
      </c>
      <c r="P26" s="12">
        <v>10</v>
      </c>
      <c r="Q26" s="12">
        <v>15</v>
      </c>
      <c r="R26" s="12">
        <v>30</v>
      </c>
      <c r="S26" s="13">
        <f t="shared" si="0"/>
        <v>18.125</v>
      </c>
      <c r="T26" s="13">
        <f t="shared" si="1"/>
        <v>36.48223469993934</v>
      </c>
      <c r="U26" s="17"/>
      <c r="V26" s="21"/>
      <c r="W26" s="21" t="s">
        <v>510</v>
      </c>
    </row>
    <row r="27" spans="1:23" ht="51" x14ac:dyDescent="0.2">
      <c r="A27" s="23" t="s">
        <v>86</v>
      </c>
      <c r="B27" s="23" t="s">
        <v>117</v>
      </c>
      <c r="C27" s="23" t="s">
        <v>119</v>
      </c>
      <c r="D27" s="23" t="s">
        <v>244</v>
      </c>
      <c r="E27" s="23" t="s">
        <v>418</v>
      </c>
      <c r="F27" s="23" t="s">
        <v>119</v>
      </c>
      <c r="G27" s="23" t="s">
        <v>392</v>
      </c>
      <c r="H27" s="23" t="s">
        <v>222</v>
      </c>
      <c r="I27" s="73">
        <v>8676000</v>
      </c>
      <c r="J27" s="23" t="s">
        <v>241</v>
      </c>
      <c r="K27" s="23" t="s">
        <v>242</v>
      </c>
      <c r="L27" s="75"/>
      <c r="M27" s="4">
        <v>13.445979219991354</v>
      </c>
      <c r="N27" s="11"/>
      <c r="O27" s="12">
        <v>26.25</v>
      </c>
      <c r="P27" s="12">
        <v>20</v>
      </c>
      <c r="Q27" s="12">
        <v>15</v>
      </c>
      <c r="R27" s="12">
        <v>30</v>
      </c>
      <c r="S27" s="13">
        <f t="shared" si="0"/>
        <v>22.8125</v>
      </c>
      <c r="T27" s="13">
        <f t="shared" si="1"/>
        <v>36.258479219991358</v>
      </c>
      <c r="U27" s="17"/>
      <c r="V27" s="21">
        <v>100</v>
      </c>
      <c r="W27" s="21"/>
    </row>
    <row r="28" spans="1:23" ht="38.25" x14ac:dyDescent="0.2">
      <c r="A28" s="23" t="s">
        <v>39</v>
      </c>
      <c r="B28" s="23" t="s">
        <v>134</v>
      </c>
      <c r="C28" s="23" t="s">
        <v>279</v>
      </c>
      <c r="D28" s="23" t="s">
        <v>280</v>
      </c>
      <c r="E28" s="23" t="s">
        <v>281</v>
      </c>
      <c r="F28" s="23" t="s">
        <v>136</v>
      </c>
      <c r="G28" s="23" t="s">
        <v>282</v>
      </c>
      <c r="H28" s="23" t="s">
        <v>120</v>
      </c>
      <c r="I28" s="73">
        <v>20091000</v>
      </c>
      <c r="J28" s="23" t="s">
        <v>241</v>
      </c>
      <c r="K28" s="23" t="s">
        <v>242</v>
      </c>
      <c r="L28" s="75"/>
      <c r="M28" s="4">
        <v>24.11317798120302</v>
      </c>
      <c r="N28" s="11"/>
      <c r="O28" s="12">
        <v>17.5</v>
      </c>
      <c r="P28" s="12">
        <v>15</v>
      </c>
      <c r="Q28" s="12">
        <v>15</v>
      </c>
      <c r="R28" s="12">
        <v>0</v>
      </c>
      <c r="S28" s="13">
        <f t="shared" si="0"/>
        <v>11.875</v>
      </c>
      <c r="T28" s="13">
        <f t="shared" si="1"/>
        <v>35.988177981203023</v>
      </c>
      <c r="U28" s="17"/>
      <c r="V28" s="21"/>
      <c r="W28" s="21" t="s">
        <v>510</v>
      </c>
    </row>
    <row r="29" spans="1:23" ht="38.25" x14ac:dyDescent="0.2">
      <c r="A29" s="23" t="s">
        <v>24</v>
      </c>
      <c r="B29" s="23" t="s">
        <v>126</v>
      </c>
      <c r="C29" s="23" t="s">
        <v>206</v>
      </c>
      <c r="D29" s="23" t="s">
        <v>171</v>
      </c>
      <c r="E29" s="23" t="s">
        <v>207</v>
      </c>
      <c r="F29" s="23" t="s">
        <v>208</v>
      </c>
      <c r="G29" s="23" t="s">
        <v>209</v>
      </c>
      <c r="H29" s="23" t="s">
        <v>118</v>
      </c>
      <c r="I29" s="73">
        <v>30548000</v>
      </c>
      <c r="J29" s="23" t="s">
        <v>132</v>
      </c>
      <c r="K29" s="23" t="s">
        <v>133</v>
      </c>
      <c r="L29" s="75"/>
      <c r="M29" s="4">
        <v>22.849411879806276</v>
      </c>
      <c r="N29" s="11"/>
      <c r="O29" s="12">
        <v>17.5</v>
      </c>
      <c r="P29" s="12">
        <v>20</v>
      </c>
      <c r="Q29" s="12">
        <v>15</v>
      </c>
      <c r="R29" s="12">
        <v>0</v>
      </c>
      <c r="S29" s="13">
        <f t="shared" si="0"/>
        <v>13.125</v>
      </c>
      <c r="T29" s="13">
        <f t="shared" si="1"/>
        <v>35.974411879806276</v>
      </c>
      <c r="U29" s="17"/>
      <c r="V29" s="21"/>
      <c r="W29" s="21" t="s">
        <v>855</v>
      </c>
    </row>
    <row r="30" spans="1:23" ht="25.5" x14ac:dyDescent="0.2">
      <c r="A30" s="23" t="s">
        <v>33</v>
      </c>
      <c r="B30" s="23" t="s">
        <v>134</v>
      </c>
      <c r="C30" s="23" t="s">
        <v>252</v>
      </c>
      <c r="D30" s="23" t="s">
        <v>253</v>
      </c>
      <c r="E30" s="23" t="s">
        <v>173</v>
      </c>
      <c r="F30" s="23" t="s">
        <v>254</v>
      </c>
      <c r="G30" s="23" t="s">
        <v>255</v>
      </c>
      <c r="H30" s="23" t="s">
        <v>120</v>
      </c>
      <c r="I30" s="73">
        <v>31956000</v>
      </c>
      <c r="J30" s="23" t="s">
        <v>167</v>
      </c>
      <c r="K30" s="23" t="s">
        <v>133</v>
      </c>
      <c r="L30" s="75"/>
      <c r="M30" s="4">
        <v>22.658258862306155</v>
      </c>
      <c r="N30" s="11"/>
      <c r="O30" s="12">
        <v>17.5</v>
      </c>
      <c r="P30" s="12">
        <v>20</v>
      </c>
      <c r="Q30" s="12">
        <v>15</v>
      </c>
      <c r="R30" s="12">
        <v>0</v>
      </c>
      <c r="S30" s="13">
        <f t="shared" si="0"/>
        <v>13.125</v>
      </c>
      <c r="T30" s="13">
        <f t="shared" si="1"/>
        <v>35.783258862306155</v>
      </c>
      <c r="U30" s="17"/>
      <c r="V30" s="21"/>
      <c r="W30" s="21" t="s">
        <v>510</v>
      </c>
    </row>
    <row r="31" spans="1:23" ht="25.5" x14ac:dyDescent="0.2">
      <c r="A31" s="23" t="s">
        <v>65</v>
      </c>
      <c r="B31" s="23" t="s">
        <v>117</v>
      </c>
      <c r="C31" s="23" t="s">
        <v>119</v>
      </c>
      <c r="D31" s="23" t="s">
        <v>125</v>
      </c>
      <c r="E31" s="23" t="s">
        <v>131</v>
      </c>
      <c r="F31" s="23" t="s">
        <v>217</v>
      </c>
      <c r="G31" s="23" t="s">
        <v>364</v>
      </c>
      <c r="H31" s="23" t="s">
        <v>120</v>
      </c>
      <c r="I31" s="73">
        <v>78409000</v>
      </c>
      <c r="J31" s="23" t="s">
        <v>132</v>
      </c>
      <c r="K31" s="23" t="s">
        <v>133</v>
      </c>
      <c r="L31" s="75"/>
      <c r="M31" s="4">
        <v>12.837462339325077</v>
      </c>
      <c r="N31" s="11"/>
      <c r="O31" s="12">
        <v>26.25</v>
      </c>
      <c r="P31" s="12">
        <v>20</v>
      </c>
      <c r="Q31" s="12">
        <v>15</v>
      </c>
      <c r="R31" s="12">
        <v>30</v>
      </c>
      <c r="S31" s="13">
        <f t="shared" si="0"/>
        <v>22.8125</v>
      </c>
      <c r="T31" s="13">
        <f t="shared" si="1"/>
        <v>35.649962339325079</v>
      </c>
      <c r="U31" s="17"/>
      <c r="V31" s="21"/>
      <c r="W31" s="21" t="s">
        <v>830</v>
      </c>
    </row>
    <row r="32" spans="1:23" ht="76.5" x14ac:dyDescent="0.2">
      <c r="A32" s="23" t="s">
        <v>100</v>
      </c>
      <c r="B32" s="23" t="s">
        <v>117</v>
      </c>
      <c r="C32" s="23" t="s">
        <v>119</v>
      </c>
      <c r="D32" s="23" t="s">
        <v>123</v>
      </c>
      <c r="E32" s="23" t="s">
        <v>455</v>
      </c>
      <c r="F32" s="23" t="s">
        <v>456</v>
      </c>
      <c r="G32" s="23" t="s">
        <v>457</v>
      </c>
      <c r="H32" s="23" t="s">
        <v>121</v>
      </c>
      <c r="I32" s="73">
        <v>133958000</v>
      </c>
      <c r="J32" s="23" t="s">
        <v>458</v>
      </c>
      <c r="K32" s="23" t="s">
        <v>459</v>
      </c>
      <c r="L32" s="75"/>
      <c r="M32" s="4">
        <v>18.672180553627079</v>
      </c>
      <c r="N32" s="11"/>
      <c r="O32" s="12">
        <v>17.5</v>
      </c>
      <c r="P32" s="12">
        <v>20</v>
      </c>
      <c r="Q32" s="12">
        <v>0</v>
      </c>
      <c r="R32" s="12">
        <v>30</v>
      </c>
      <c r="S32" s="13">
        <f t="shared" si="0"/>
        <v>16.875</v>
      </c>
      <c r="T32" s="13">
        <f t="shared" si="1"/>
        <v>35.547180553627079</v>
      </c>
      <c r="U32" s="17"/>
      <c r="V32" s="21"/>
      <c r="W32" s="21" t="s">
        <v>830</v>
      </c>
    </row>
    <row r="33" spans="1:23" ht="25.5" x14ac:dyDescent="0.2">
      <c r="A33" s="23" t="s">
        <v>113</v>
      </c>
      <c r="B33" s="23" t="s">
        <v>134</v>
      </c>
      <c r="C33" s="23" t="s">
        <v>119</v>
      </c>
      <c r="D33" s="23" t="s">
        <v>309</v>
      </c>
      <c r="E33" s="23" t="s">
        <v>492</v>
      </c>
      <c r="F33" s="23" t="s">
        <v>119</v>
      </c>
      <c r="G33" s="23" t="s">
        <v>493</v>
      </c>
      <c r="H33" s="23" t="s">
        <v>172</v>
      </c>
      <c r="I33" s="73">
        <v>465000</v>
      </c>
      <c r="J33" s="23" t="s">
        <v>167</v>
      </c>
      <c r="K33" s="23" t="s">
        <v>133</v>
      </c>
      <c r="L33" s="75"/>
      <c r="M33" s="4">
        <v>16.731410863032572</v>
      </c>
      <c r="N33" s="11"/>
      <c r="O33" s="12">
        <v>8.75</v>
      </c>
      <c r="P33" s="12">
        <v>20</v>
      </c>
      <c r="Q33" s="12">
        <v>15</v>
      </c>
      <c r="R33" s="12">
        <v>30</v>
      </c>
      <c r="S33" s="13">
        <f t="shared" si="0"/>
        <v>18.4375</v>
      </c>
      <c r="T33" s="13">
        <f t="shared" si="1"/>
        <v>35.168910863032572</v>
      </c>
      <c r="U33" s="17"/>
      <c r="V33" s="85">
        <v>0</v>
      </c>
      <c r="W33" s="21" t="s">
        <v>856</v>
      </c>
    </row>
    <row r="34" spans="1:23" ht="38.25" x14ac:dyDescent="0.2">
      <c r="A34" s="23" t="s">
        <v>93</v>
      </c>
      <c r="B34" s="23" t="s">
        <v>117</v>
      </c>
      <c r="C34" s="23" t="s">
        <v>430</v>
      </c>
      <c r="D34" s="23" t="s">
        <v>431</v>
      </c>
      <c r="E34" s="23" t="s">
        <v>130</v>
      </c>
      <c r="F34" s="23" t="s">
        <v>432</v>
      </c>
      <c r="G34" s="23" t="s">
        <v>429</v>
      </c>
      <c r="H34" s="23" t="s">
        <v>118</v>
      </c>
      <c r="I34" s="73">
        <v>284784000</v>
      </c>
      <c r="J34" s="23" t="s">
        <v>132</v>
      </c>
      <c r="K34" s="23" t="s">
        <v>529</v>
      </c>
      <c r="L34" s="17"/>
      <c r="M34" s="4">
        <v>21.831192016900474</v>
      </c>
      <c r="N34" s="17"/>
      <c r="O34" s="12">
        <v>17.5</v>
      </c>
      <c r="P34" s="12">
        <v>20</v>
      </c>
      <c r="Q34" s="12">
        <v>15</v>
      </c>
      <c r="R34" s="12">
        <v>0</v>
      </c>
      <c r="S34" s="13">
        <f t="shared" ref="S34:S65" si="2">SUM(O34:R34)*0.25</f>
        <v>13.125</v>
      </c>
      <c r="T34" s="13">
        <f t="shared" ref="T34:T65" si="3">M34+S34</f>
        <v>34.956192016900474</v>
      </c>
      <c r="U34" s="17"/>
      <c r="V34" s="21"/>
      <c r="W34" s="21" t="s">
        <v>830</v>
      </c>
    </row>
    <row r="35" spans="1:23" ht="38.25" x14ac:dyDescent="0.2">
      <c r="A35" s="23" t="s">
        <v>62</v>
      </c>
      <c r="B35" s="23" t="s">
        <v>126</v>
      </c>
      <c r="C35" s="23" t="s">
        <v>119</v>
      </c>
      <c r="D35" s="23" t="s">
        <v>357</v>
      </c>
      <c r="E35" s="23" t="s">
        <v>223</v>
      </c>
      <c r="F35" s="23" t="s">
        <v>221</v>
      </c>
      <c r="G35" s="23" t="s">
        <v>358</v>
      </c>
      <c r="H35" s="23" t="s">
        <v>139</v>
      </c>
      <c r="I35" s="73">
        <v>13908000</v>
      </c>
      <c r="J35" s="23" t="s">
        <v>167</v>
      </c>
      <c r="K35" s="23" t="s">
        <v>179</v>
      </c>
      <c r="L35" s="75"/>
      <c r="M35" s="4">
        <v>15.672096743593691</v>
      </c>
      <c r="N35" s="11"/>
      <c r="O35" s="12">
        <v>8.75</v>
      </c>
      <c r="P35" s="12">
        <v>20</v>
      </c>
      <c r="Q35" s="12">
        <v>15</v>
      </c>
      <c r="R35" s="12">
        <v>30</v>
      </c>
      <c r="S35" s="13">
        <f t="shared" si="2"/>
        <v>18.4375</v>
      </c>
      <c r="T35" s="13">
        <f t="shared" si="3"/>
        <v>34.109596743593691</v>
      </c>
      <c r="U35" s="17"/>
      <c r="V35" s="21">
        <v>100</v>
      </c>
      <c r="W35" s="21"/>
    </row>
    <row r="36" spans="1:23" ht="25.5" x14ac:dyDescent="0.2">
      <c r="A36" s="23" t="s">
        <v>96</v>
      </c>
      <c r="B36" s="23" t="s">
        <v>126</v>
      </c>
      <c r="C36" s="23" t="s">
        <v>119</v>
      </c>
      <c r="D36" s="23" t="s">
        <v>443</v>
      </c>
      <c r="E36" s="23" t="s">
        <v>444</v>
      </c>
      <c r="F36" s="23" t="s">
        <v>445</v>
      </c>
      <c r="G36" s="23" t="s">
        <v>446</v>
      </c>
      <c r="H36" s="23" t="s">
        <v>120</v>
      </c>
      <c r="I36" s="73">
        <v>813000</v>
      </c>
      <c r="J36" s="23" t="s">
        <v>167</v>
      </c>
      <c r="K36" s="23" t="s">
        <v>133</v>
      </c>
      <c r="L36" s="75"/>
      <c r="M36" s="4">
        <v>9.7116186208863109</v>
      </c>
      <c r="N36" s="11"/>
      <c r="O36" s="12">
        <v>35</v>
      </c>
      <c r="P36" s="12">
        <v>15</v>
      </c>
      <c r="Q36" s="12">
        <v>15</v>
      </c>
      <c r="R36" s="12">
        <v>30</v>
      </c>
      <c r="S36" s="13">
        <f t="shared" si="2"/>
        <v>23.75</v>
      </c>
      <c r="T36" s="13">
        <f t="shared" si="3"/>
        <v>33.461618620886313</v>
      </c>
      <c r="U36" s="17"/>
      <c r="V36" s="21"/>
      <c r="W36" s="21" t="s">
        <v>831</v>
      </c>
    </row>
    <row r="37" spans="1:23" ht="25.5" x14ac:dyDescent="0.2">
      <c r="A37" s="23" t="s">
        <v>114</v>
      </c>
      <c r="B37" s="23" t="s">
        <v>126</v>
      </c>
      <c r="C37" s="23" t="s">
        <v>119</v>
      </c>
      <c r="D37" s="23" t="s">
        <v>494</v>
      </c>
      <c r="E37" s="23" t="s">
        <v>495</v>
      </c>
      <c r="F37" s="23" t="s">
        <v>496</v>
      </c>
      <c r="G37" s="23" t="s">
        <v>497</v>
      </c>
      <c r="H37" s="23" t="s">
        <v>120</v>
      </c>
      <c r="I37" s="73">
        <v>1079000</v>
      </c>
      <c r="J37" s="23" t="s">
        <v>167</v>
      </c>
      <c r="K37" s="23" t="s">
        <v>133</v>
      </c>
      <c r="L37" s="75"/>
      <c r="M37" s="4">
        <v>9.1617600514968789</v>
      </c>
      <c r="N37" s="11"/>
      <c r="O37" s="12">
        <v>35</v>
      </c>
      <c r="P37" s="12">
        <v>15</v>
      </c>
      <c r="Q37" s="12">
        <v>15</v>
      </c>
      <c r="R37" s="12">
        <v>30</v>
      </c>
      <c r="S37" s="13">
        <f t="shared" si="2"/>
        <v>23.75</v>
      </c>
      <c r="T37" s="13">
        <f t="shared" si="3"/>
        <v>32.911760051496877</v>
      </c>
      <c r="U37" s="17"/>
      <c r="V37" s="21">
        <v>100</v>
      </c>
      <c r="W37" s="21"/>
    </row>
    <row r="38" spans="1:23" ht="25.5" x14ac:dyDescent="0.2">
      <c r="A38" s="23" t="s">
        <v>69</v>
      </c>
      <c r="B38" s="23" t="s">
        <v>134</v>
      </c>
      <c r="C38" s="23" t="s">
        <v>119</v>
      </c>
      <c r="D38" s="23" t="s">
        <v>307</v>
      </c>
      <c r="E38" s="23" t="s">
        <v>265</v>
      </c>
      <c r="F38" s="23" t="s">
        <v>131</v>
      </c>
      <c r="G38" s="23" t="s">
        <v>374</v>
      </c>
      <c r="H38" s="23" t="s">
        <v>120</v>
      </c>
      <c r="I38" s="73">
        <v>57332000</v>
      </c>
      <c r="J38" s="23" t="s">
        <v>132</v>
      </c>
      <c r="K38" s="23" t="s">
        <v>529</v>
      </c>
      <c r="L38" s="17"/>
      <c r="M38" s="4">
        <v>17.335681656143667</v>
      </c>
      <c r="N38" s="17"/>
      <c r="O38" s="12">
        <v>26.25</v>
      </c>
      <c r="P38" s="12">
        <v>20</v>
      </c>
      <c r="Q38" s="12">
        <v>15</v>
      </c>
      <c r="R38" s="12">
        <v>0</v>
      </c>
      <c r="S38" s="13">
        <f t="shared" si="2"/>
        <v>15.3125</v>
      </c>
      <c r="T38" s="13">
        <f t="shared" si="3"/>
        <v>32.648181656143663</v>
      </c>
      <c r="U38" s="17"/>
      <c r="V38" s="21"/>
      <c r="W38" s="21" t="s">
        <v>857</v>
      </c>
    </row>
    <row r="39" spans="1:23" ht="38.25" x14ac:dyDescent="0.2">
      <c r="A39" s="23" t="s">
        <v>14</v>
      </c>
      <c r="B39" s="23" t="s">
        <v>117</v>
      </c>
      <c r="C39" s="23" t="s">
        <v>150</v>
      </c>
      <c r="D39" s="23" t="s">
        <v>151</v>
      </c>
      <c r="E39" s="23" t="s">
        <v>152</v>
      </c>
      <c r="F39" s="23" t="s">
        <v>153</v>
      </c>
      <c r="G39" s="23" t="s">
        <v>122</v>
      </c>
      <c r="H39" s="23" t="s">
        <v>120</v>
      </c>
      <c r="I39" s="73">
        <v>86400000</v>
      </c>
      <c r="J39" s="23" t="s">
        <v>142</v>
      </c>
      <c r="K39" s="23" t="s">
        <v>154</v>
      </c>
      <c r="L39" s="75"/>
      <c r="M39" s="4">
        <v>9.4966552264997155</v>
      </c>
      <c r="N39" s="11"/>
      <c r="O39" s="12">
        <v>26.25</v>
      </c>
      <c r="P39" s="12">
        <v>20</v>
      </c>
      <c r="Q39" s="12">
        <v>15</v>
      </c>
      <c r="R39" s="12">
        <v>30</v>
      </c>
      <c r="S39" s="13">
        <f t="shared" si="2"/>
        <v>22.8125</v>
      </c>
      <c r="T39" s="13">
        <f t="shared" si="3"/>
        <v>32.309155226499712</v>
      </c>
      <c r="U39" s="17"/>
      <c r="V39" s="21"/>
      <c r="W39" s="21" t="s">
        <v>830</v>
      </c>
    </row>
    <row r="40" spans="1:23" ht="38.25" x14ac:dyDescent="0.2">
      <c r="A40" s="23" t="s">
        <v>73</v>
      </c>
      <c r="B40" s="23" t="s">
        <v>126</v>
      </c>
      <c r="C40" s="23" t="s">
        <v>119</v>
      </c>
      <c r="D40" s="23" t="s">
        <v>386</v>
      </c>
      <c r="E40" s="23" t="s">
        <v>387</v>
      </c>
      <c r="F40" s="23" t="s">
        <v>388</v>
      </c>
      <c r="G40" s="23" t="s">
        <v>389</v>
      </c>
      <c r="H40" s="23" t="s">
        <v>120</v>
      </c>
      <c r="I40" s="73">
        <v>30708000</v>
      </c>
      <c r="J40" s="23" t="s">
        <v>194</v>
      </c>
      <c r="K40" s="23" t="s">
        <v>195</v>
      </c>
      <c r="L40" s="75"/>
      <c r="M40" s="4">
        <v>14.056483409655774</v>
      </c>
      <c r="N40" s="11"/>
      <c r="O40" s="12">
        <v>17.5</v>
      </c>
      <c r="P40" s="12">
        <v>10</v>
      </c>
      <c r="Q40" s="12">
        <v>15</v>
      </c>
      <c r="R40" s="12">
        <v>30</v>
      </c>
      <c r="S40" s="13">
        <f t="shared" si="2"/>
        <v>18.125</v>
      </c>
      <c r="T40" s="13">
        <f t="shared" si="3"/>
        <v>32.181483409655776</v>
      </c>
      <c r="U40" s="17"/>
      <c r="V40" s="21">
        <v>100</v>
      </c>
      <c r="W40" s="21"/>
    </row>
    <row r="41" spans="1:23" ht="38.25" x14ac:dyDescent="0.2">
      <c r="A41" s="23" t="s">
        <v>43</v>
      </c>
      <c r="B41" s="23" t="s">
        <v>126</v>
      </c>
      <c r="C41" s="23" t="s">
        <v>295</v>
      </c>
      <c r="D41" s="23" t="s">
        <v>296</v>
      </c>
      <c r="E41" s="23" t="s">
        <v>297</v>
      </c>
      <c r="F41" s="23" t="s">
        <v>298</v>
      </c>
      <c r="G41" s="23" t="s">
        <v>299</v>
      </c>
      <c r="H41" s="23" t="s">
        <v>120</v>
      </c>
      <c r="I41" s="73">
        <v>6504000</v>
      </c>
      <c r="J41" s="23" t="s">
        <v>194</v>
      </c>
      <c r="K41" s="23" t="s">
        <v>168</v>
      </c>
      <c r="L41" s="75"/>
      <c r="M41" s="4">
        <v>12.73540365621712</v>
      </c>
      <c r="N41" s="11"/>
      <c r="O41" s="12">
        <v>17.5</v>
      </c>
      <c r="P41" s="12">
        <v>15</v>
      </c>
      <c r="Q41" s="12">
        <v>15</v>
      </c>
      <c r="R41" s="12">
        <v>30</v>
      </c>
      <c r="S41" s="13">
        <f t="shared" si="2"/>
        <v>19.375</v>
      </c>
      <c r="T41" s="13">
        <f t="shared" si="3"/>
        <v>32.110403656217116</v>
      </c>
      <c r="U41" s="17"/>
      <c r="V41" s="85">
        <v>100</v>
      </c>
      <c r="W41" s="21" t="s">
        <v>867</v>
      </c>
    </row>
    <row r="42" spans="1:23" ht="38.25" x14ac:dyDescent="0.2">
      <c r="A42" s="23" t="s">
        <v>112</v>
      </c>
      <c r="B42" s="23" t="s">
        <v>117</v>
      </c>
      <c r="C42" s="23" t="s">
        <v>474</v>
      </c>
      <c r="D42" s="23" t="s">
        <v>148</v>
      </c>
      <c r="E42" s="23" t="s">
        <v>135</v>
      </c>
      <c r="F42" s="23" t="s">
        <v>490</v>
      </c>
      <c r="G42" s="23" t="s">
        <v>491</v>
      </c>
      <c r="H42" s="23" t="s">
        <v>128</v>
      </c>
      <c r="I42" s="73">
        <v>30913000</v>
      </c>
      <c r="J42" s="23" t="s">
        <v>167</v>
      </c>
      <c r="K42" s="23" t="s">
        <v>133</v>
      </c>
      <c r="L42" s="75"/>
      <c r="M42" s="4">
        <v>11.44</v>
      </c>
      <c r="N42" s="11"/>
      <c r="O42" s="12">
        <v>17.5</v>
      </c>
      <c r="P42" s="12">
        <v>20</v>
      </c>
      <c r="Q42" s="12">
        <v>15</v>
      </c>
      <c r="R42" s="12">
        <v>30</v>
      </c>
      <c r="S42" s="12">
        <f t="shared" si="2"/>
        <v>20.625</v>
      </c>
      <c r="T42" s="12">
        <f t="shared" si="3"/>
        <v>32.064999999999998</v>
      </c>
      <c r="U42" s="17"/>
      <c r="V42" s="85">
        <v>100</v>
      </c>
      <c r="W42" s="21" t="s">
        <v>867</v>
      </c>
    </row>
    <row r="43" spans="1:23" ht="38.25" x14ac:dyDescent="0.2">
      <c r="A43" s="23" t="s">
        <v>94</v>
      </c>
      <c r="B43" s="23" t="s">
        <v>126</v>
      </c>
      <c r="C43" s="23" t="s">
        <v>119</v>
      </c>
      <c r="D43" s="23" t="s">
        <v>434</v>
      </c>
      <c r="E43" s="23" t="s">
        <v>435</v>
      </c>
      <c r="F43" s="23" t="s">
        <v>436</v>
      </c>
      <c r="G43" s="23" t="s">
        <v>437</v>
      </c>
      <c r="H43" s="23" t="s">
        <v>120</v>
      </c>
      <c r="I43" s="73">
        <v>2086000</v>
      </c>
      <c r="J43" s="23" t="s">
        <v>194</v>
      </c>
      <c r="K43" s="23" t="s">
        <v>168</v>
      </c>
      <c r="L43" s="75"/>
      <c r="M43" s="4">
        <v>10.252395329113924</v>
      </c>
      <c r="N43" s="11"/>
      <c r="O43" s="12">
        <v>26.25</v>
      </c>
      <c r="P43" s="12">
        <v>15</v>
      </c>
      <c r="Q43" s="12">
        <v>15</v>
      </c>
      <c r="R43" s="12">
        <v>30</v>
      </c>
      <c r="S43" s="13">
        <f t="shared" si="2"/>
        <v>21.5625</v>
      </c>
      <c r="T43" s="13">
        <f t="shared" si="3"/>
        <v>31.814895329113924</v>
      </c>
      <c r="U43" s="17"/>
      <c r="V43" s="21"/>
      <c r="W43" s="21" t="s">
        <v>861</v>
      </c>
    </row>
    <row r="44" spans="1:23" ht="51" x14ac:dyDescent="0.2">
      <c r="A44" s="23" t="s">
        <v>75</v>
      </c>
      <c r="B44" s="23" t="s">
        <v>117</v>
      </c>
      <c r="C44" s="23" t="s">
        <v>119</v>
      </c>
      <c r="D44" s="23" t="s">
        <v>148</v>
      </c>
      <c r="E44" s="23" t="s">
        <v>396</v>
      </c>
      <c r="F44" s="23" t="s">
        <v>397</v>
      </c>
      <c r="G44" s="23" t="s">
        <v>398</v>
      </c>
      <c r="H44" s="23" t="s">
        <v>128</v>
      </c>
      <c r="I44" s="73">
        <v>65322000</v>
      </c>
      <c r="J44" s="23" t="s">
        <v>513</v>
      </c>
      <c r="K44" s="23" t="s">
        <v>242</v>
      </c>
      <c r="L44" s="75"/>
      <c r="M44" s="4">
        <v>11.979648881953938</v>
      </c>
      <c r="N44" s="11"/>
      <c r="O44" s="12">
        <v>26.25</v>
      </c>
      <c r="P44" s="12">
        <v>20</v>
      </c>
      <c r="Q44" s="12">
        <v>0</v>
      </c>
      <c r="R44" s="12">
        <v>30</v>
      </c>
      <c r="S44" s="13">
        <f t="shared" si="2"/>
        <v>19.0625</v>
      </c>
      <c r="T44" s="13">
        <f t="shared" si="3"/>
        <v>31.042148881953938</v>
      </c>
      <c r="U44" s="17"/>
      <c r="V44" s="21"/>
      <c r="W44" s="21" t="s">
        <v>862</v>
      </c>
    </row>
    <row r="45" spans="1:23" ht="38.25" x14ac:dyDescent="0.2">
      <c r="A45" s="23" t="s">
        <v>104</v>
      </c>
      <c r="B45" s="23" t="s">
        <v>134</v>
      </c>
      <c r="C45" s="23" t="s">
        <v>119</v>
      </c>
      <c r="D45" s="23" t="s">
        <v>470</v>
      </c>
      <c r="E45" s="23" t="s">
        <v>471</v>
      </c>
      <c r="F45" s="23" t="s">
        <v>471</v>
      </c>
      <c r="G45" s="23" t="s">
        <v>472</v>
      </c>
      <c r="H45" s="23" t="s">
        <v>118</v>
      </c>
      <c r="I45" s="73">
        <v>1894000</v>
      </c>
      <c r="J45" s="23" t="s">
        <v>194</v>
      </c>
      <c r="K45" s="23" t="s">
        <v>168</v>
      </c>
      <c r="L45" s="75"/>
      <c r="M45" s="4">
        <v>11.975189452050907</v>
      </c>
      <c r="N45" s="11"/>
      <c r="O45" s="12">
        <v>26.25</v>
      </c>
      <c r="P45" s="12">
        <v>5</v>
      </c>
      <c r="Q45" s="12">
        <v>15</v>
      </c>
      <c r="R45" s="12">
        <v>30</v>
      </c>
      <c r="S45" s="13">
        <f t="shared" si="2"/>
        <v>19.0625</v>
      </c>
      <c r="T45" s="13">
        <f t="shared" si="3"/>
        <v>31.037689452050905</v>
      </c>
      <c r="U45" s="17"/>
      <c r="V45" s="21"/>
      <c r="W45" s="21" t="s">
        <v>510</v>
      </c>
    </row>
    <row r="46" spans="1:23" ht="38.25" x14ac:dyDescent="0.2">
      <c r="A46" s="23" t="s">
        <v>45</v>
      </c>
      <c r="B46" s="23" t="s">
        <v>126</v>
      </c>
      <c r="C46" s="23" t="s">
        <v>305</v>
      </c>
      <c r="D46" s="23" t="s">
        <v>306</v>
      </c>
      <c r="E46" s="23" t="s">
        <v>191</v>
      </c>
      <c r="F46" s="23" t="s">
        <v>119</v>
      </c>
      <c r="G46" s="23" t="s">
        <v>138</v>
      </c>
      <c r="H46" s="23" t="s">
        <v>127</v>
      </c>
      <c r="I46" s="73">
        <v>25500000</v>
      </c>
      <c r="J46" s="23" t="s">
        <v>194</v>
      </c>
      <c r="K46" s="23" t="s">
        <v>195</v>
      </c>
      <c r="L46" s="75"/>
      <c r="M46" s="4">
        <v>12.024474908349639</v>
      </c>
      <c r="N46" s="11"/>
      <c r="O46" s="12">
        <v>17.5</v>
      </c>
      <c r="P46" s="12">
        <v>10</v>
      </c>
      <c r="Q46" s="12">
        <v>15</v>
      </c>
      <c r="R46" s="12">
        <v>30</v>
      </c>
      <c r="S46" s="13">
        <f t="shared" si="2"/>
        <v>18.125</v>
      </c>
      <c r="T46" s="13">
        <f t="shared" si="3"/>
        <v>30.149474908349639</v>
      </c>
      <c r="U46" s="17"/>
      <c r="V46" s="21">
        <v>100</v>
      </c>
      <c r="W46" s="21"/>
    </row>
    <row r="47" spans="1:23" ht="51" x14ac:dyDescent="0.2">
      <c r="A47" s="23" t="s">
        <v>109</v>
      </c>
      <c r="B47" s="23" t="s">
        <v>134</v>
      </c>
      <c r="C47" s="23" t="s">
        <v>119</v>
      </c>
      <c r="D47" s="23" t="s">
        <v>204</v>
      </c>
      <c r="E47" s="23" t="s">
        <v>360</v>
      </c>
      <c r="F47" s="23" t="s">
        <v>483</v>
      </c>
      <c r="G47" s="23" t="s">
        <v>484</v>
      </c>
      <c r="H47" s="23" t="s">
        <v>139</v>
      </c>
      <c r="I47" s="73">
        <v>12295000</v>
      </c>
      <c r="J47" s="23" t="s">
        <v>514</v>
      </c>
      <c r="K47" s="23" t="s">
        <v>133</v>
      </c>
      <c r="L47" s="75"/>
      <c r="M47" s="4">
        <v>13.114007487846958</v>
      </c>
      <c r="N47" s="11"/>
      <c r="O47" s="12">
        <v>17.5</v>
      </c>
      <c r="P47" s="12">
        <v>20</v>
      </c>
      <c r="Q47" s="12">
        <v>0</v>
      </c>
      <c r="R47" s="12">
        <v>30</v>
      </c>
      <c r="S47" s="13">
        <f t="shared" si="2"/>
        <v>16.875</v>
      </c>
      <c r="T47" s="13">
        <f t="shared" si="3"/>
        <v>29.989007487846958</v>
      </c>
      <c r="U47" s="17"/>
      <c r="V47" s="21"/>
      <c r="W47" s="21"/>
    </row>
    <row r="48" spans="1:23" ht="25.5" x14ac:dyDescent="0.2">
      <c r="A48" s="23" t="s">
        <v>63</v>
      </c>
      <c r="B48" s="23" t="s">
        <v>126</v>
      </c>
      <c r="C48" s="23" t="s">
        <v>119</v>
      </c>
      <c r="D48" s="23" t="s">
        <v>359</v>
      </c>
      <c r="E48" s="23" t="s">
        <v>360</v>
      </c>
      <c r="F48" s="23" t="s">
        <v>310</v>
      </c>
      <c r="G48" s="23" t="s">
        <v>361</v>
      </c>
      <c r="H48" s="23" t="s">
        <v>120</v>
      </c>
      <c r="I48" s="73">
        <v>8609000</v>
      </c>
      <c r="J48" s="23" t="s">
        <v>167</v>
      </c>
      <c r="K48" s="23" t="s">
        <v>133</v>
      </c>
      <c r="L48" s="75"/>
      <c r="M48" s="4">
        <v>11.80869343368969</v>
      </c>
      <c r="N48" s="11"/>
      <c r="O48" s="12">
        <v>17.5</v>
      </c>
      <c r="P48" s="12">
        <v>10</v>
      </c>
      <c r="Q48" s="12">
        <v>15</v>
      </c>
      <c r="R48" s="12">
        <v>30</v>
      </c>
      <c r="S48" s="13">
        <f t="shared" si="2"/>
        <v>18.125</v>
      </c>
      <c r="T48" s="13">
        <f t="shared" si="3"/>
        <v>29.93369343368969</v>
      </c>
      <c r="U48" s="17"/>
      <c r="V48" s="21"/>
      <c r="W48" s="21"/>
    </row>
    <row r="49" spans="1:23" ht="102" x14ac:dyDescent="0.2">
      <c r="A49" s="23" t="s">
        <v>80</v>
      </c>
      <c r="B49" s="23" t="s">
        <v>134</v>
      </c>
      <c r="C49" s="23" t="s">
        <v>119</v>
      </c>
      <c r="D49" s="23" t="s">
        <v>204</v>
      </c>
      <c r="E49" s="23" t="s">
        <v>407</v>
      </c>
      <c r="F49" s="23" t="s">
        <v>404</v>
      </c>
      <c r="G49" s="23" t="s">
        <v>408</v>
      </c>
      <c r="H49" s="23" t="s">
        <v>237</v>
      </c>
      <c r="I49" s="73">
        <v>14578000</v>
      </c>
      <c r="J49" s="23" t="s">
        <v>167</v>
      </c>
      <c r="K49" s="23" t="s">
        <v>179</v>
      </c>
      <c r="L49" s="75"/>
      <c r="M49" s="4">
        <v>11.492394112363305</v>
      </c>
      <c r="N49" s="11"/>
      <c r="O49" s="12">
        <v>8.75</v>
      </c>
      <c r="P49" s="12">
        <v>20</v>
      </c>
      <c r="Q49" s="12">
        <v>15</v>
      </c>
      <c r="R49" s="12">
        <v>30</v>
      </c>
      <c r="S49" s="13">
        <f t="shared" si="2"/>
        <v>18.4375</v>
      </c>
      <c r="T49" s="13">
        <f t="shared" si="3"/>
        <v>29.929894112363307</v>
      </c>
      <c r="U49" s="17"/>
      <c r="V49" s="21"/>
      <c r="W49" s="21"/>
    </row>
    <row r="50" spans="1:23" ht="38.25" x14ac:dyDescent="0.2">
      <c r="A50" s="23" t="s">
        <v>72</v>
      </c>
      <c r="B50" s="23" t="s">
        <v>134</v>
      </c>
      <c r="C50" s="23" t="s">
        <v>119</v>
      </c>
      <c r="D50" s="23" t="s">
        <v>227</v>
      </c>
      <c r="E50" s="23" t="s">
        <v>381</v>
      </c>
      <c r="F50" s="23" t="s">
        <v>383</v>
      </c>
      <c r="G50" s="23" t="s">
        <v>384</v>
      </c>
      <c r="H50" s="23" t="s">
        <v>120</v>
      </c>
      <c r="I50" s="73">
        <v>17409000</v>
      </c>
      <c r="J50" s="23" t="s">
        <v>194</v>
      </c>
      <c r="K50" s="23" t="s">
        <v>195</v>
      </c>
      <c r="L50" s="75"/>
      <c r="M50" s="4">
        <v>12.838483124813717</v>
      </c>
      <c r="N50" s="11"/>
      <c r="O50" s="12">
        <v>17.5</v>
      </c>
      <c r="P50" s="12">
        <v>5</v>
      </c>
      <c r="Q50" s="12">
        <v>15</v>
      </c>
      <c r="R50" s="12">
        <v>30</v>
      </c>
      <c r="S50" s="13">
        <f t="shared" si="2"/>
        <v>16.875</v>
      </c>
      <c r="T50" s="13">
        <f t="shared" si="3"/>
        <v>29.713483124813717</v>
      </c>
      <c r="U50" s="17"/>
      <c r="V50" s="21"/>
      <c r="W50" s="21"/>
    </row>
    <row r="51" spans="1:23" ht="127.5" x14ac:dyDescent="0.2">
      <c r="A51" s="23" t="s">
        <v>76</v>
      </c>
      <c r="B51" s="23" t="s">
        <v>134</v>
      </c>
      <c r="C51" s="23" t="s">
        <v>119</v>
      </c>
      <c r="D51" s="23" t="s">
        <v>161</v>
      </c>
      <c r="E51" s="23" t="s">
        <v>332</v>
      </c>
      <c r="F51" s="23" t="s">
        <v>399</v>
      </c>
      <c r="G51" s="23" t="s">
        <v>400</v>
      </c>
      <c r="H51" s="23" t="s">
        <v>224</v>
      </c>
      <c r="I51" s="73">
        <v>18126000</v>
      </c>
      <c r="J51" s="23" t="s">
        <v>167</v>
      </c>
      <c r="K51" s="23" t="s">
        <v>179</v>
      </c>
      <c r="L51" s="75"/>
      <c r="M51" s="4">
        <v>10.974666834479866</v>
      </c>
      <c r="N51" s="11"/>
      <c r="O51" s="12">
        <v>8.75</v>
      </c>
      <c r="P51" s="12">
        <v>20</v>
      </c>
      <c r="Q51" s="12">
        <v>15</v>
      </c>
      <c r="R51" s="12">
        <v>30</v>
      </c>
      <c r="S51" s="13">
        <f t="shared" si="2"/>
        <v>18.4375</v>
      </c>
      <c r="T51" s="13">
        <f t="shared" si="3"/>
        <v>29.412166834479866</v>
      </c>
      <c r="U51" s="17"/>
      <c r="V51" s="21"/>
      <c r="W51" s="21"/>
    </row>
    <row r="52" spans="1:23" ht="38.25" x14ac:dyDescent="0.2">
      <c r="A52" s="23" t="s">
        <v>29</v>
      </c>
      <c r="B52" s="23" t="s">
        <v>134</v>
      </c>
      <c r="C52" s="23" t="s">
        <v>232</v>
      </c>
      <c r="D52" s="23" t="s">
        <v>233</v>
      </c>
      <c r="E52" s="23" t="s">
        <v>234</v>
      </c>
      <c r="F52" s="23" t="s">
        <v>235</v>
      </c>
      <c r="G52" s="23" t="s">
        <v>236</v>
      </c>
      <c r="H52" s="23" t="s">
        <v>120</v>
      </c>
      <c r="I52" s="73">
        <v>18584000</v>
      </c>
      <c r="J52" s="23" t="s">
        <v>167</v>
      </c>
      <c r="K52" s="23" t="s">
        <v>195</v>
      </c>
      <c r="L52" s="75"/>
      <c r="M52" s="4">
        <v>12.698530727037539</v>
      </c>
      <c r="N52" s="11"/>
      <c r="O52" s="12">
        <v>8.75</v>
      </c>
      <c r="P52" s="12">
        <v>10</v>
      </c>
      <c r="Q52" s="12">
        <v>15</v>
      </c>
      <c r="R52" s="12">
        <v>30</v>
      </c>
      <c r="S52" s="13">
        <f t="shared" si="2"/>
        <v>15.9375</v>
      </c>
      <c r="T52" s="13">
        <f t="shared" si="3"/>
        <v>28.636030727037539</v>
      </c>
      <c r="U52" s="17"/>
      <c r="V52" s="21"/>
      <c r="W52" s="21"/>
    </row>
    <row r="53" spans="1:23" ht="51" x14ac:dyDescent="0.2">
      <c r="A53" s="23" t="s">
        <v>83</v>
      </c>
      <c r="B53" s="23" t="s">
        <v>134</v>
      </c>
      <c r="C53" s="23" t="s">
        <v>119</v>
      </c>
      <c r="D53" s="23" t="s">
        <v>390</v>
      </c>
      <c r="E53" s="23" t="s">
        <v>131</v>
      </c>
      <c r="F53" s="23" t="s">
        <v>332</v>
      </c>
      <c r="G53" s="23" t="s">
        <v>411</v>
      </c>
      <c r="H53" s="23" t="s">
        <v>237</v>
      </c>
      <c r="I53" s="73">
        <v>53507000</v>
      </c>
      <c r="J53" s="23" t="s">
        <v>167</v>
      </c>
      <c r="K53" s="23" t="s">
        <v>179</v>
      </c>
      <c r="L53" s="75"/>
      <c r="M53" s="4">
        <v>10.112421445698518</v>
      </c>
      <c r="N53" s="11"/>
      <c r="O53" s="12">
        <v>8.75</v>
      </c>
      <c r="P53" s="12">
        <v>20</v>
      </c>
      <c r="Q53" s="12">
        <v>15</v>
      </c>
      <c r="R53" s="12">
        <v>30</v>
      </c>
      <c r="S53" s="13">
        <f t="shared" si="2"/>
        <v>18.4375</v>
      </c>
      <c r="T53" s="13">
        <f t="shared" si="3"/>
        <v>28.549921445698516</v>
      </c>
      <c r="U53" s="17"/>
      <c r="V53" s="21"/>
      <c r="W53" s="21"/>
    </row>
    <row r="54" spans="1:23" ht="51" x14ac:dyDescent="0.2">
      <c r="A54" s="23" t="s">
        <v>87</v>
      </c>
      <c r="B54" s="23" t="s">
        <v>117</v>
      </c>
      <c r="C54" s="23" t="s">
        <v>119</v>
      </c>
      <c r="D54" s="23" t="s">
        <v>306</v>
      </c>
      <c r="E54" s="23" t="s">
        <v>420</v>
      </c>
      <c r="F54" s="23" t="s">
        <v>130</v>
      </c>
      <c r="G54" s="23" t="s">
        <v>419</v>
      </c>
      <c r="H54" s="23" t="s">
        <v>120</v>
      </c>
      <c r="I54" s="73">
        <v>143388000</v>
      </c>
      <c r="J54" s="23" t="s">
        <v>421</v>
      </c>
      <c r="K54" s="23" t="s">
        <v>530</v>
      </c>
      <c r="L54" s="17"/>
      <c r="M54" s="4">
        <v>18.67214524310031</v>
      </c>
      <c r="N54" s="17"/>
      <c r="O54" s="12">
        <v>17.5</v>
      </c>
      <c r="P54" s="12">
        <v>20</v>
      </c>
      <c r="Q54" s="12">
        <v>0</v>
      </c>
      <c r="R54" s="12">
        <v>0</v>
      </c>
      <c r="S54" s="13">
        <f t="shared" si="2"/>
        <v>9.375</v>
      </c>
      <c r="T54" s="13">
        <f t="shared" si="3"/>
        <v>28.04714524310031</v>
      </c>
      <c r="U54" s="17"/>
      <c r="V54" s="21"/>
      <c r="W54" s="21"/>
    </row>
    <row r="55" spans="1:23" ht="76.5" x14ac:dyDescent="0.2">
      <c r="A55" s="23" t="s">
        <v>108</v>
      </c>
      <c r="B55" s="23" t="s">
        <v>134</v>
      </c>
      <c r="C55" s="23" t="s">
        <v>119</v>
      </c>
      <c r="D55" s="23" t="s">
        <v>144</v>
      </c>
      <c r="E55" s="23" t="s">
        <v>480</v>
      </c>
      <c r="F55" s="23" t="s">
        <v>481</v>
      </c>
      <c r="G55" s="23" t="s">
        <v>482</v>
      </c>
      <c r="H55" s="23" t="s">
        <v>120</v>
      </c>
      <c r="I55" s="73">
        <v>6793000</v>
      </c>
      <c r="J55" s="23" t="s">
        <v>142</v>
      </c>
      <c r="K55" s="23" t="s">
        <v>154</v>
      </c>
      <c r="L55" s="75"/>
      <c r="M55" s="4">
        <v>7.2871748247735812</v>
      </c>
      <c r="N55" s="11"/>
      <c r="O55" s="12">
        <v>17.5</v>
      </c>
      <c r="P55" s="12">
        <v>20</v>
      </c>
      <c r="Q55" s="12">
        <v>15</v>
      </c>
      <c r="R55" s="12">
        <v>30</v>
      </c>
      <c r="S55" s="13">
        <f t="shared" si="2"/>
        <v>20.625</v>
      </c>
      <c r="T55" s="13">
        <f t="shared" si="3"/>
        <v>27.912174824773579</v>
      </c>
      <c r="U55" s="17"/>
      <c r="V55" s="21"/>
      <c r="W55" s="21"/>
    </row>
    <row r="56" spans="1:23" ht="25.5" x14ac:dyDescent="0.2">
      <c r="A56" s="23" t="s">
        <v>35</v>
      </c>
      <c r="B56" s="23" t="s">
        <v>126</v>
      </c>
      <c r="C56" s="23" t="s">
        <v>261</v>
      </c>
      <c r="D56" s="23" t="s">
        <v>262</v>
      </c>
      <c r="E56" s="23" t="s">
        <v>202</v>
      </c>
      <c r="F56" s="23" t="s">
        <v>263</v>
      </c>
      <c r="G56" s="23" t="s">
        <v>264</v>
      </c>
      <c r="H56" s="23" t="s">
        <v>120</v>
      </c>
      <c r="I56" s="73">
        <v>18080000</v>
      </c>
      <c r="J56" s="23" t="s">
        <v>167</v>
      </c>
      <c r="K56" s="23" t="s">
        <v>179</v>
      </c>
      <c r="L56" s="75"/>
      <c r="M56" s="4">
        <v>9.6669267702931041</v>
      </c>
      <c r="N56" s="11"/>
      <c r="O56" s="12">
        <v>17.5</v>
      </c>
      <c r="P56" s="12">
        <v>10</v>
      </c>
      <c r="Q56" s="12">
        <v>15</v>
      </c>
      <c r="R56" s="12">
        <v>30</v>
      </c>
      <c r="S56" s="13">
        <f t="shared" si="2"/>
        <v>18.125</v>
      </c>
      <c r="T56" s="13">
        <f t="shared" si="3"/>
        <v>27.791926770293102</v>
      </c>
      <c r="U56" s="17"/>
      <c r="V56" s="21"/>
      <c r="W56" s="21"/>
    </row>
    <row r="57" spans="1:23" ht="25.5" x14ac:dyDescent="0.2">
      <c r="A57" s="23" t="s">
        <v>84</v>
      </c>
      <c r="B57" s="23" t="s">
        <v>134</v>
      </c>
      <c r="C57" s="23" t="s">
        <v>119</v>
      </c>
      <c r="D57" s="23" t="s">
        <v>412</v>
      </c>
      <c r="E57" s="23" t="s">
        <v>413</v>
      </c>
      <c r="F57" s="23" t="s">
        <v>413</v>
      </c>
      <c r="G57" s="23" t="s">
        <v>414</v>
      </c>
      <c r="H57" s="23" t="s">
        <v>292</v>
      </c>
      <c r="I57" s="73">
        <v>5000000</v>
      </c>
      <c r="J57" s="23" t="s">
        <v>167</v>
      </c>
      <c r="K57" s="23" t="s">
        <v>179</v>
      </c>
      <c r="L57" s="75"/>
      <c r="M57" s="4">
        <v>8.2000426394404933</v>
      </c>
      <c r="N57" s="11"/>
      <c r="O57" s="12">
        <v>8.75</v>
      </c>
      <c r="P57" s="12">
        <v>20</v>
      </c>
      <c r="Q57" s="12">
        <v>15</v>
      </c>
      <c r="R57" s="12">
        <v>30</v>
      </c>
      <c r="S57" s="13">
        <f t="shared" si="2"/>
        <v>18.4375</v>
      </c>
      <c r="T57" s="13">
        <f t="shared" si="3"/>
        <v>26.637542639440493</v>
      </c>
      <c r="U57" s="17"/>
      <c r="V57" s="21"/>
      <c r="W57" s="21"/>
    </row>
    <row r="58" spans="1:23" ht="38.25" x14ac:dyDescent="0.2">
      <c r="A58" s="23" t="s">
        <v>68</v>
      </c>
      <c r="B58" s="23" t="s">
        <v>126</v>
      </c>
      <c r="C58" s="23" t="s">
        <v>119</v>
      </c>
      <c r="D58" s="23" t="s">
        <v>372</v>
      </c>
      <c r="E58" s="23" t="s">
        <v>268</v>
      </c>
      <c r="F58" s="23" t="s">
        <v>312</v>
      </c>
      <c r="G58" s="23" t="s">
        <v>373</v>
      </c>
      <c r="H58" s="23" t="s">
        <v>120</v>
      </c>
      <c r="I58" s="73">
        <v>6748000</v>
      </c>
      <c r="J58" s="23" t="s">
        <v>241</v>
      </c>
      <c r="K58" s="23" t="s">
        <v>242</v>
      </c>
      <c r="L58" s="75"/>
      <c r="M58" s="4">
        <v>16.375900870976274</v>
      </c>
      <c r="N58" s="11"/>
      <c r="O58" s="12">
        <v>8.75</v>
      </c>
      <c r="P58" s="12">
        <v>15</v>
      </c>
      <c r="Q58" s="12">
        <v>15</v>
      </c>
      <c r="R58" s="12">
        <v>0</v>
      </c>
      <c r="S58" s="13">
        <f t="shared" si="2"/>
        <v>9.6875</v>
      </c>
      <c r="T58" s="13">
        <f t="shared" si="3"/>
        <v>26.063400870976274</v>
      </c>
      <c r="U58" s="17"/>
      <c r="V58" s="21"/>
      <c r="W58" s="21"/>
    </row>
    <row r="59" spans="1:23" ht="25.5" x14ac:dyDescent="0.2">
      <c r="A59" s="23" t="s">
        <v>61</v>
      </c>
      <c r="B59" s="23" t="s">
        <v>126</v>
      </c>
      <c r="C59" s="23" t="s">
        <v>119</v>
      </c>
      <c r="D59" s="23" t="s">
        <v>353</v>
      </c>
      <c r="E59" s="23" t="s">
        <v>354</v>
      </c>
      <c r="F59" s="23" t="s">
        <v>355</v>
      </c>
      <c r="G59" s="23" t="s">
        <v>356</v>
      </c>
      <c r="H59" s="23" t="s">
        <v>120</v>
      </c>
      <c r="I59" s="73">
        <v>6737000</v>
      </c>
      <c r="J59" s="23" t="s">
        <v>167</v>
      </c>
      <c r="K59" s="23" t="s">
        <v>179</v>
      </c>
      <c r="L59" s="75"/>
      <c r="M59" s="4">
        <v>15.043298893680413</v>
      </c>
      <c r="N59" s="11"/>
      <c r="O59" s="12">
        <v>8.75</v>
      </c>
      <c r="P59" s="12">
        <v>20</v>
      </c>
      <c r="Q59" s="12">
        <v>15</v>
      </c>
      <c r="R59" s="12">
        <v>0</v>
      </c>
      <c r="S59" s="13">
        <f t="shared" si="2"/>
        <v>10.9375</v>
      </c>
      <c r="T59" s="13">
        <f t="shared" si="3"/>
        <v>25.980798893680415</v>
      </c>
      <c r="U59" s="17"/>
      <c r="V59" s="21"/>
      <c r="W59" s="21"/>
    </row>
    <row r="60" spans="1:23" ht="25.5" x14ac:dyDescent="0.2">
      <c r="A60" s="23" t="s">
        <v>20</v>
      </c>
      <c r="B60" s="23" t="s">
        <v>134</v>
      </c>
      <c r="C60" s="23" t="s">
        <v>196</v>
      </c>
      <c r="D60" s="23" t="s">
        <v>197</v>
      </c>
      <c r="E60" s="23" t="s">
        <v>198</v>
      </c>
      <c r="F60" s="23" t="s">
        <v>835</v>
      </c>
      <c r="G60" s="23" t="s">
        <v>145</v>
      </c>
      <c r="H60" s="23" t="s">
        <v>120</v>
      </c>
      <c r="I60" s="73">
        <v>32069000</v>
      </c>
      <c r="J60" s="23" t="s">
        <v>167</v>
      </c>
      <c r="K60" s="23" t="s">
        <v>168</v>
      </c>
      <c r="L60" s="75"/>
      <c r="M60" s="4">
        <v>7.2813514514705622</v>
      </c>
      <c r="N60" s="11"/>
      <c r="O60" s="12">
        <v>17.5</v>
      </c>
      <c r="P60" s="12">
        <v>10</v>
      </c>
      <c r="Q60" s="12">
        <v>15</v>
      </c>
      <c r="R60" s="12">
        <v>30</v>
      </c>
      <c r="S60" s="13">
        <f t="shared" si="2"/>
        <v>18.125</v>
      </c>
      <c r="T60" s="13">
        <f t="shared" si="3"/>
        <v>25.406351451470563</v>
      </c>
      <c r="U60" s="17"/>
      <c r="V60" s="21"/>
      <c r="W60" s="21"/>
    </row>
    <row r="61" spans="1:23" ht="63.75" x14ac:dyDescent="0.2">
      <c r="A61" s="23" t="s">
        <v>78</v>
      </c>
      <c r="B61" s="23" t="s">
        <v>134</v>
      </c>
      <c r="C61" s="23" t="s">
        <v>119</v>
      </c>
      <c r="D61" s="23" t="s">
        <v>319</v>
      </c>
      <c r="E61" s="23" t="s">
        <v>402</v>
      </c>
      <c r="F61" s="23" t="s">
        <v>404</v>
      </c>
      <c r="G61" s="23" t="s">
        <v>841</v>
      </c>
      <c r="H61" s="23" t="s">
        <v>120</v>
      </c>
      <c r="I61" s="73">
        <v>1003000</v>
      </c>
      <c r="J61" s="23" t="s">
        <v>167</v>
      </c>
      <c r="K61" s="23" t="s">
        <v>179</v>
      </c>
      <c r="L61" s="75"/>
      <c r="M61" s="4">
        <v>10.077703229863337</v>
      </c>
      <c r="N61" s="11"/>
      <c r="O61" s="12">
        <v>26.25</v>
      </c>
      <c r="P61" s="12">
        <v>20</v>
      </c>
      <c r="Q61" s="12">
        <v>15</v>
      </c>
      <c r="R61" s="12">
        <v>0</v>
      </c>
      <c r="S61" s="13">
        <f t="shared" si="2"/>
        <v>15.3125</v>
      </c>
      <c r="T61" s="13">
        <f t="shared" si="3"/>
        <v>25.390203229863339</v>
      </c>
      <c r="U61" s="17"/>
      <c r="V61" s="21"/>
      <c r="W61" s="21"/>
    </row>
    <row r="62" spans="1:23" ht="51" x14ac:dyDescent="0.2">
      <c r="A62" s="23" t="s">
        <v>105</v>
      </c>
      <c r="B62" s="23" t="s">
        <v>117</v>
      </c>
      <c r="C62" s="23" t="s">
        <v>474</v>
      </c>
      <c r="D62" s="23" t="s">
        <v>148</v>
      </c>
      <c r="E62" s="23" t="s">
        <v>475</v>
      </c>
      <c r="F62" s="23" t="s">
        <v>119</v>
      </c>
      <c r="G62" s="23" t="s">
        <v>473</v>
      </c>
      <c r="H62" s="23" t="s">
        <v>222</v>
      </c>
      <c r="I62" s="73">
        <v>11315000</v>
      </c>
      <c r="J62" s="23" t="s">
        <v>167</v>
      </c>
      <c r="K62" s="23" t="s">
        <v>133</v>
      </c>
      <c r="L62" s="75"/>
      <c r="M62" s="4">
        <v>6.6912854487525824</v>
      </c>
      <c r="N62" s="11"/>
      <c r="O62" s="12">
        <v>8.75</v>
      </c>
      <c r="P62" s="12">
        <v>20</v>
      </c>
      <c r="Q62" s="12">
        <v>15</v>
      </c>
      <c r="R62" s="12">
        <v>30</v>
      </c>
      <c r="S62" s="13">
        <f t="shared" si="2"/>
        <v>18.4375</v>
      </c>
      <c r="T62" s="13">
        <f t="shared" si="3"/>
        <v>25.128785448752581</v>
      </c>
      <c r="U62" s="17"/>
      <c r="V62" s="21"/>
      <c r="W62" s="21"/>
    </row>
    <row r="63" spans="1:23" ht="51" x14ac:dyDescent="0.2">
      <c r="A63" s="23" t="s">
        <v>31</v>
      </c>
      <c r="B63" s="23" t="s">
        <v>117</v>
      </c>
      <c r="C63" s="23" t="s">
        <v>243</v>
      </c>
      <c r="D63" s="23" t="s">
        <v>244</v>
      </c>
      <c r="E63" s="23" t="s">
        <v>225</v>
      </c>
      <c r="F63" s="23" t="s">
        <v>245</v>
      </c>
      <c r="G63" s="23" t="s">
        <v>246</v>
      </c>
      <c r="H63" s="23" t="s">
        <v>143</v>
      </c>
      <c r="I63" s="73">
        <v>230209000</v>
      </c>
      <c r="J63" s="23" t="s">
        <v>515</v>
      </c>
      <c r="K63" s="23" t="s">
        <v>242</v>
      </c>
      <c r="L63" s="75"/>
      <c r="M63" s="4">
        <v>12.840559109345095</v>
      </c>
      <c r="N63" s="11"/>
      <c r="O63" s="12">
        <v>17.5</v>
      </c>
      <c r="P63" s="12">
        <v>15</v>
      </c>
      <c r="Q63" s="12">
        <v>15</v>
      </c>
      <c r="R63" s="12">
        <v>0</v>
      </c>
      <c r="S63" s="13">
        <f t="shared" si="2"/>
        <v>11.875</v>
      </c>
      <c r="T63" s="13">
        <f t="shared" si="3"/>
        <v>24.715559109345094</v>
      </c>
      <c r="U63" s="17"/>
      <c r="V63" s="21"/>
      <c r="W63" s="21" t="s">
        <v>852</v>
      </c>
    </row>
    <row r="64" spans="1:23" ht="38.25" x14ac:dyDescent="0.2">
      <c r="A64" s="23" t="s">
        <v>44</v>
      </c>
      <c r="B64" s="23" t="s">
        <v>126</v>
      </c>
      <c r="C64" s="23" t="s">
        <v>300</v>
      </c>
      <c r="D64" s="23" t="s">
        <v>301</v>
      </c>
      <c r="E64" s="23" t="s">
        <v>302</v>
      </c>
      <c r="F64" s="23" t="s">
        <v>303</v>
      </c>
      <c r="G64" s="23" t="s">
        <v>304</v>
      </c>
      <c r="H64" s="23" t="s">
        <v>120</v>
      </c>
      <c r="I64" s="73">
        <v>15352000</v>
      </c>
      <c r="J64" s="23" t="s">
        <v>194</v>
      </c>
      <c r="K64" s="23" t="s">
        <v>517</v>
      </c>
      <c r="L64" s="75"/>
      <c r="M64" s="4">
        <v>10.328145125345976</v>
      </c>
      <c r="N64" s="11"/>
      <c r="O64" s="12">
        <v>0</v>
      </c>
      <c r="P64" s="12">
        <v>10</v>
      </c>
      <c r="Q64" s="12">
        <v>15</v>
      </c>
      <c r="R64" s="12">
        <v>30</v>
      </c>
      <c r="S64" s="13">
        <f t="shared" si="2"/>
        <v>13.75</v>
      </c>
      <c r="T64" s="13">
        <f t="shared" si="3"/>
        <v>24.078145125345976</v>
      </c>
      <c r="U64" s="17"/>
      <c r="V64" s="21"/>
      <c r="W64" s="21"/>
    </row>
    <row r="65" spans="1:23" ht="25.5" x14ac:dyDescent="0.2">
      <c r="A65" s="23" t="s">
        <v>88</v>
      </c>
      <c r="B65" s="23" t="s">
        <v>117</v>
      </c>
      <c r="C65" s="23" t="s">
        <v>119</v>
      </c>
      <c r="D65" s="23" t="s">
        <v>306</v>
      </c>
      <c r="E65" s="23" t="s">
        <v>130</v>
      </c>
      <c r="F65" s="23" t="s">
        <v>423</v>
      </c>
      <c r="G65" s="23" t="s">
        <v>376</v>
      </c>
      <c r="H65" s="23" t="s">
        <v>120</v>
      </c>
      <c r="I65" s="73">
        <v>324342000</v>
      </c>
      <c r="J65" s="23" t="s">
        <v>167</v>
      </c>
      <c r="K65" s="23" t="s">
        <v>133</v>
      </c>
      <c r="L65" s="75"/>
      <c r="M65" s="4">
        <v>10.387382368889131</v>
      </c>
      <c r="N65" s="11"/>
      <c r="O65" s="12">
        <v>17.5</v>
      </c>
      <c r="P65" s="12">
        <v>20</v>
      </c>
      <c r="Q65" s="12">
        <v>15</v>
      </c>
      <c r="R65" s="12">
        <v>0</v>
      </c>
      <c r="S65" s="13">
        <f t="shared" si="2"/>
        <v>13.125</v>
      </c>
      <c r="T65" s="13">
        <f t="shared" si="3"/>
        <v>23.512382368889131</v>
      </c>
      <c r="U65" s="17"/>
      <c r="V65" s="21"/>
      <c r="W65" s="21"/>
    </row>
    <row r="66" spans="1:23" ht="38.25" x14ac:dyDescent="0.2">
      <c r="A66" s="23" t="s">
        <v>101</v>
      </c>
      <c r="B66" s="23" t="s">
        <v>126</v>
      </c>
      <c r="C66" s="23" t="s">
        <v>119</v>
      </c>
      <c r="D66" s="23" t="s">
        <v>460</v>
      </c>
      <c r="E66" s="23" t="s">
        <v>461</v>
      </c>
      <c r="F66" s="23" t="s">
        <v>462</v>
      </c>
      <c r="G66" s="23" t="s">
        <v>463</v>
      </c>
      <c r="H66" s="23" t="s">
        <v>118</v>
      </c>
      <c r="I66" s="73">
        <v>4219000</v>
      </c>
      <c r="J66" s="23" t="s">
        <v>194</v>
      </c>
      <c r="K66" s="23" t="s">
        <v>195</v>
      </c>
      <c r="L66" s="75"/>
      <c r="M66" s="4">
        <v>14.690016055639893</v>
      </c>
      <c r="N66" s="11"/>
      <c r="O66" s="12">
        <v>0</v>
      </c>
      <c r="P66" s="12">
        <v>20</v>
      </c>
      <c r="Q66" s="12">
        <v>15</v>
      </c>
      <c r="R66" s="12">
        <v>0</v>
      </c>
      <c r="S66" s="13">
        <f t="shared" ref="S66:S97" si="4">SUM(O66:R66)*0.25</f>
        <v>8.75</v>
      </c>
      <c r="T66" s="13">
        <f t="shared" ref="T66:T97" si="5">M66+S66</f>
        <v>23.440016055639894</v>
      </c>
      <c r="U66" s="17"/>
      <c r="V66" s="21"/>
      <c r="W66" s="21"/>
    </row>
    <row r="67" spans="1:23" ht="114.75" x14ac:dyDescent="0.2">
      <c r="A67" s="23" t="s">
        <v>110</v>
      </c>
      <c r="B67" s="23" t="s">
        <v>134</v>
      </c>
      <c r="C67" s="23" t="s">
        <v>119</v>
      </c>
      <c r="D67" s="23" t="s">
        <v>390</v>
      </c>
      <c r="E67" s="23" t="s">
        <v>485</v>
      </c>
      <c r="F67" s="23" t="s">
        <v>486</v>
      </c>
      <c r="G67" s="23" t="s">
        <v>836</v>
      </c>
      <c r="H67" s="23" t="s">
        <v>120</v>
      </c>
      <c r="I67" s="73">
        <v>13108000</v>
      </c>
      <c r="J67" s="23" t="s">
        <v>142</v>
      </c>
      <c r="K67" s="23" t="s">
        <v>154</v>
      </c>
      <c r="L67" s="75"/>
      <c r="M67" s="4">
        <v>4.992546715793825</v>
      </c>
      <c r="N67" s="11"/>
      <c r="O67" s="12">
        <v>8.75</v>
      </c>
      <c r="P67" s="12">
        <v>20</v>
      </c>
      <c r="Q67" s="12">
        <v>15</v>
      </c>
      <c r="R67" s="12">
        <v>30</v>
      </c>
      <c r="S67" s="13">
        <f t="shared" si="4"/>
        <v>18.4375</v>
      </c>
      <c r="T67" s="13">
        <f t="shared" si="5"/>
        <v>23.430046715793825</v>
      </c>
      <c r="U67" s="17"/>
      <c r="V67" s="21"/>
      <c r="W67" s="21"/>
    </row>
    <row r="68" spans="1:23" ht="25.5" x14ac:dyDescent="0.2">
      <c r="A68" s="23" t="s">
        <v>60</v>
      </c>
      <c r="B68" s="23" t="s">
        <v>126</v>
      </c>
      <c r="C68" s="23" t="s">
        <v>119</v>
      </c>
      <c r="D68" s="23" t="s">
        <v>350</v>
      </c>
      <c r="E68" s="23" t="s">
        <v>351</v>
      </c>
      <c r="F68" s="23" t="s">
        <v>235</v>
      </c>
      <c r="G68" s="23" t="s">
        <v>352</v>
      </c>
      <c r="H68" s="23" t="s">
        <v>120</v>
      </c>
      <c r="I68" s="73">
        <v>5234000</v>
      </c>
      <c r="J68" s="23" t="s">
        <v>167</v>
      </c>
      <c r="K68" s="23" t="s">
        <v>133</v>
      </c>
      <c r="L68" s="75"/>
      <c r="M68" s="4">
        <v>7.1790975408231432</v>
      </c>
      <c r="N68" s="11"/>
      <c r="O68" s="12">
        <v>8.75</v>
      </c>
      <c r="P68" s="12">
        <v>10</v>
      </c>
      <c r="Q68" s="12">
        <v>15</v>
      </c>
      <c r="R68" s="12">
        <v>30</v>
      </c>
      <c r="S68" s="13">
        <f t="shared" si="4"/>
        <v>15.9375</v>
      </c>
      <c r="T68" s="13">
        <f t="shared" si="5"/>
        <v>23.116597540823143</v>
      </c>
      <c r="U68" s="17"/>
      <c r="V68" s="21"/>
      <c r="W68" s="21"/>
    </row>
    <row r="69" spans="1:23" ht="38.25" x14ac:dyDescent="0.2">
      <c r="A69" s="23" t="s">
        <v>71</v>
      </c>
      <c r="B69" s="23" t="s">
        <v>134</v>
      </c>
      <c r="C69" s="23" t="s">
        <v>119</v>
      </c>
      <c r="D69" s="23" t="s">
        <v>227</v>
      </c>
      <c r="E69" s="23" t="s">
        <v>380</v>
      </c>
      <c r="F69" s="23" t="s">
        <v>381</v>
      </c>
      <c r="G69" s="23" t="s">
        <v>382</v>
      </c>
      <c r="H69" s="23" t="s">
        <v>120</v>
      </c>
      <c r="I69" s="73">
        <v>18427000</v>
      </c>
      <c r="J69" s="23" t="s">
        <v>194</v>
      </c>
      <c r="K69" s="23" t="s">
        <v>195</v>
      </c>
      <c r="L69" s="75"/>
      <c r="M69" s="4">
        <v>8.8631193018912633</v>
      </c>
      <c r="N69" s="11"/>
      <c r="O69" s="12">
        <v>26.25</v>
      </c>
      <c r="P69" s="12">
        <v>15</v>
      </c>
      <c r="Q69" s="12">
        <v>15</v>
      </c>
      <c r="R69" s="12">
        <v>0</v>
      </c>
      <c r="S69" s="13">
        <f t="shared" si="4"/>
        <v>14.0625</v>
      </c>
      <c r="T69" s="13">
        <f t="shared" si="5"/>
        <v>22.925619301891263</v>
      </c>
      <c r="U69" s="17"/>
      <c r="V69" s="21"/>
      <c r="W69" s="21"/>
    </row>
    <row r="70" spans="1:23" ht="38.25" x14ac:dyDescent="0.2">
      <c r="A70" s="23" t="s">
        <v>70</v>
      </c>
      <c r="B70" s="23" t="s">
        <v>134</v>
      </c>
      <c r="C70" s="23" t="s">
        <v>119</v>
      </c>
      <c r="D70" s="23" t="s">
        <v>318</v>
      </c>
      <c r="E70" s="23" t="s">
        <v>377</v>
      </c>
      <c r="F70" s="23" t="s">
        <v>378</v>
      </c>
      <c r="G70" s="23" t="s">
        <v>379</v>
      </c>
      <c r="H70" s="23" t="s">
        <v>172</v>
      </c>
      <c r="I70" s="73">
        <v>1395000</v>
      </c>
      <c r="J70" s="23" t="s">
        <v>194</v>
      </c>
      <c r="K70" s="23" t="s">
        <v>195</v>
      </c>
      <c r="L70" s="75"/>
      <c r="M70" s="4">
        <v>6.4728746140886351</v>
      </c>
      <c r="N70" s="11"/>
      <c r="O70" s="12">
        <v>0</v>
      </c>
      <c r="P70" s="12">
        <v>20</v>
      </c>
      <c r="Q70" s="12">
        <v>15</v>
      </c>
      <c r="R70" s="12">
        <v>30</v>
      </c>
      <c r="S70" s="13">
        <f t="shared" si="4"/>
        <v>16.25</v>
      </c>
      <c r="T70" s="13">
        <f t="shared" si="5"/>
        <v>22.722874614088635</v>
      </c>
      <c r="U70" s="17"/>
      <c r="V70" s="21"/>
      <c r="W70" s="21"/>
    </row>
    <row r="71" spans="1:23" ht="38.25" x14ac:dyDescent="0.2">
      <c r="A71" s="23" t="s">
        <v>98</v>
      </c>
      <c r="B71" s="23" t="s">
        <v>126</v>
      </c>
      <c r="C71" s="23" t="s">
        <v>119</v>
      </c>
      <c r="D71" s="23" t="s">
        <v>448</v>
      </c>
      <c r="E71" s="23" t="s">
        <v>449</v>
      </c>
      <c r="F71" s="23" t="s">
        <v>450</v>
      </c>
      <c r="G71" s="23" t="s">
        <v>451</v>
      </c>
      <c r="H71" s="23" t="s">
        <v>118</v>
      </c>
      <c r="I71" s="73">
        <v>2413000</v>
      </c>
      <c r="J71" s="23" t="s">
        <v>194</v>
      </c>
      <c r="K71" s="23" t="s">
        <v>179</v>
      </c>
      <c r="L71" s="75"/>
      <c r="M71" s="4">
        <v>10.182400074545713</v>
      </c>
      <c r="N71" s="11"/>
      <c r="O71" s="12">
        <v>0</v>
      </c>
      <c r="P71" s="12">
        <v>20</v>
      </c>
      <c r="Q71" s="12">
        <v>0</v>
      </c>
      <c r="R71" s="12">
        <v>30</v>
      </c>
      <c r="S71" s="13">
        <f t="shared" si="4"/>
        <v>12.5</v>
      </c>
      <c r="T71" s="13">
        <f t="shared" si="5"/>
        <v>22.682400074545711</v>
      </c>
      <c r="U71" s="17"/>
      <c r="V71" s="21"/>
      <c r="W71" s="21"/>
    </row>
    <row r="72" spans="1:23" ht="38.25" x14ac:dyDescent="0.2">
      <c r="A72" s="23" t="s">
        <v>107</v>
      </c>
      <c r="B72" s="23" t="s">
        <v>126</v>
      </c>
      <c r="C72" s="23" t="s">
        <v>119</v>
      </c>
      <c r="D72" s="23" t="s">
        <v>477</v>
      </c>
      <c r="E72" s="23" t="s">
        <v>478</v>
      </c>
      <c r="F72" s="23" t="s">
        <v>119</v>
      </c>
      <c r="G72" s="23" t="s">
        <v>479</v>
      </c>
      <c r="H72" s="23" t="s">
        <v>172</v>
      </c>
      <c r="I72" s="73">
        <v>2325000</v>
      </c>
      <c r="J72" s="23" t="s">
        <v>194</v>
      </c>
      <c r="K72" s="23" t="s">
        <v>195</v>
      </c>
      <c r="L72" s="75"/>
      <c r="M72" s="4">
        <v>7.4773248862223802</v>
      </c>
      <c r="N72" s="11"/>
      <c r="O72" s="12">
        <v>8.75</v>
      </c>
      <c r="P72" s="12">
        <v>20</v>
      </c>
      <c r="Q72" s="12">
        <v>0</v>
      </c>
      <c r="R72" s="12">
        <v>30</v>
      </c>
      <c r="S72" s="13">
        <f t="shared" si="4"/>
        <v>14.6875</v>
      </c>
      <c r="T72" s="13">
        <f t="shared" si="5"/>
        <v>22.16482488622238</v>
      </c>
      <c r="U72" s="17"/>
      <c r="V72" s="21"/>
      <c r="W72" s="21"/>
    </row>
    <row r="73" spans="1:23" ht="63.75" x14ac:dyDescent="0.2">
      <c r="A73" s="23" t="s">
        <v>18</v>
      </c>
      <c r="B73" s="23" t="s">
        <v>134</v>
      </c>
      <c r="C73" s="23" t="s">
        <v>183</v>
      </c>
      <c r="D73" s="23" t="s">
        <v>144</v>
      </c>
      <c r="E73" s="23" t="s">
        <v>184</v>
      </c>
      <c r="F73" s="23" t="s">
        <v>185</v>
      </c>
      <c r="G73" s="23" t="s">
        <v>186</v>
      </c>
      <c r="H73" s="23" t="s">
        <v>118</v>
      </c>
      <c r="I73" s="73">
        <v>717536000</v>
      </c>
      <c r="J73" s="23" t="s">
        <v>187</v>
      </c>
      <c r="K73" s="23" t="s">
        <v>188</v>
      </c>
      <c r="L73" s="17"/>
      <c r="M73" s="4">
        <v>16.391776953482669</v>
      </c>
      <c r="N73" s="17"/>
      <c r="O73" s="12">
        <v>17.5</v>
      </c>
      <c r="P73" s="12">
        <v>5</v>
      </c>
      <c r="Q73" s="12">
        <v>0</v>
      </c>
      <c r="R73" s="12">
        <v>0</v>
      </c>
      <c r="S73" s="13">
        <f t="shared" si="4"/>
        <v>5.625</v>
      </c>
      <c r="T73" s="13">
        <f t="shared" si="5"/>
        <v>22.016776953482669</v>
      </c>
      <c r="U73" s="17"/>
      <c r="V73" s="21"/>
      <c r="W73" s="21"/>
    </row>
    <row r="74" spans="1:23" ht="38.25" x14ac:dyDescent="0.2">
      <c r="A74" s="23" t="s">
        <v>116</v>
      </c>
      <c r="B74" s="23" t="s">
        <v>126</v>
      </c>
      <c r="C74" s="23" t="s">
        <v>119</v>
      </c>
      <c r="D74" s="23" t="s">
        <v>500</v>
      </c>
      <c r="E74" s="23" t="s">
        <v>501</v>
      </c>
      <c r="F74" s="23" t="s">
        <v>502</v>
      </c>
      <c r="G74" s="23" t="s">
        <v>503</v>
      </c>
      <c r="H74" s="23" t="s">
        <v>118</v>
      </c>
      <c r="I74" s="73">
        <v>2649000</v>
      </c>
      <c r="J74" s="23" t="s">
        <v>140</v>
      </c>
      <c r="K74" s="23" t="s">
        <v>242</v>
      </c>
      <c r="L74" s="75"/>
      <c r="M74" s="4">
        <v>15.492966328912868</v>
      </c>
      <c r="N74" s="11"/>
      <c r="O74" s="12">
        <v>8.75</v>
      </c>
      <c r="P74" s="12">
        <v>0</v>
      </c>
      <c r="Q74" s="12">
        <v>15</v>
      </c>
      <c r="R74" s="12">
        <v>0</v>
      </c>
      <c r="S74" s="13">
        <f t="shared" si="4"/>
        <v>5.9375</v>
      </c>
      <c r="T74" s="13">
        <f t="shared" si="5"/>
        <v>21.430466328912868</v>
      </c>
      <c r="U74" s="17"/>
      <c r="V74" s="21"/>
      <c r="W74" s="21"/>
    </row>
    <row r="75" spans="1:23" ht="38.25" x14ac:dyDescent="0.2">
      <c r="A75" s="23" t="s">
        <v>103</v>
      </c>
      <c r="B75" s="23" t="s">
        <v>126</v>
      </c>
      <c r="C75" s="23" t="s">
        <v>119</v>
      </c>
      <c r="D75" s="23" t="s">
        <v>467</v>
      </c>
      <c r="E75" s="23" t="s">
        <v>468</v>
      </c>
      <c r="F75" s="23" t="s">
        <v>223</v>
      </c>
      <c r="G75" s="23" t="s">
        <v>469</v>
      </c>
      <c r="H75" s="23" t="s">
        <v>118</v>
      </c>
      <c r="I75" s="73">
        <v>7246000</v>
      </c>
      <c r="J75" s="23" t="s">
        <v>194</v>
      </c>
      <c r="K75" s="23" t="s">
        <v>195</v>
      </c>
      <c r="L75" s="75"/>
      <c r="M75" s="4">
        <v>6.7382037879825738</v>
      </c>
      <c r="N75" s="11"/>
      <c r="O75" s="12">
        <v>8.75</v>
      </c>
      <c r="P75" s="12">
        <v>5</v>
      </c>
      <c r="Q75" s="12">
        <v>15</v>
      </c>
      <c r="R75" s="12">
        <v>30</v>
      </c>
      <c r="S75" s="13">
        <f t="shared" si="4"/>
        <v>14.6875</v>
      </c>
      <c r="T75" s="13">
        <f t="shared" si="5"/>
        <v>21.425703787982574</v>
      </c>
      <c r="U75" s="17"/>
      <c r="V75" s="21"/>
      <c r="W75" s="21"/>
    </row>
    <row r="76" spans="1:23" ht="25.5" x14ac:dyDescent="0.2">
      <c r="A76" s="23" t="s">
        <v>58</v>
      </c>
      <c r="B76" s="23" t="s">
        <v>126</v>
      </c>
      <c r="C76" s="23" t="s">
        <v>119</v>
      </c>
      <c r="D76" s="23" t="s">
        <v>342</v>
      </c>
      <c r="E76" s="23" t="s">
        <v>343</v>
      </c>
      <c r="F76" s="23" t="s">
        <v>344</v>
      </c>
      <c r="G76" s="23" t="s">
        <v>345</v>
      </c>
      <c r="H76" s="23" t="s">
        <v>120</v>
      </c>
      <c r="I76" s="73">
        <v>23758000</v>
      </c>
      <c r="J76" s="23" t="s">
        <v>167</v>
      </c>
      <c r="K76" s="23" t="s">
        <v>179</v>
      </c>
      <c r="L76" s="75"/>
      <c r="M76" s="4">
        <v>6.6501728409826759</v>
      </c>
      <c r="N76" s="11"/>
      <c r="O76" s="12">
        <v>8.75</v>
      </c>
      <c r="P76" s="12">
        <v>5</v>
      </c>
      <c r="Q76" s="12">
        <v>15</v>
      </c>
      <c r="R76" s="12">
        <v>30</v>
      </c>
      <c r="S76" s="13">
        <f t="shared" si="4"/>
        <v>14.6875</v>
      </c>
      <c r="T76" s="13">
        <f t="shared" si="5"/>
        <v>21.337672840982677</v>
      </c>
      <c r="U76" s="17"/>
      <c r="V76" s="21"/>
      <c r="W76" s="21"/>
    </row>
    <row r="77" spans="1:23" ht="51" x14ac:dyDescent="0.2">
      <c r="A77" s="23" t="s">
        <v>115</v>
      </c>
      <c r="B77" s="23" t="s">
        <v>117</v>
      </c>
      <c r="C77" s="23" t="s">
        <v>119</v>
      </c>
      <c r="D77" s="23" t="s">
        <v>244</v>
      </c>
      <c r="E77" s="23" t="s">
        <v>498</v>
      </c>
      <c r="F77" s="23" t="s">
        <v>119</v>
      </c>
      <c r="G77" s="23" t="s">
        <v>499</v>
      </c>
      <c r="H77" s="23" t="s">
        <v>222</v>
      </c>
      <c r="I77" s="73">
        <v>2325000</v>
      </c>
      <c r="J77" s="23" t="s">
        <v>140</v>
      </c>
      <c r="K77" s="23" t="s">
        <v>242</v>
      </c>
      <c r="L77" s="75"/>
      <c r="M77" s="4">
        <v>10.185218032390289</v>
      </c>
      <c r="N77" s="11"/>
      <c r="O77" s="12">
        <v>8.75</v>
      </c>
      <c r="P77" s="12">
        <v>20</v>
      </c>
      <c r="Q77" s="12">
        <v>15</v>
      </c>
      <c r="R77" s="12">
        <v>0</v>
      </c>
      <c r="S77" s="13">
        <f t="shared" si="4"/>
        <v>10.9375</v>
      </c>
      <c r="T77" s="13">
        <f t="shared" si="5"/>
        <v>21.122718032390289</v>
      </c>
      <c r="U77" s="17"/>
      <c r="V77" s="21"/>
      <c r="W77" s="21"/>
    </row>
    <row r="78" spans="1:23" ht="51" x14ac:dyDescent="0.2">
      <c r="A78" s="23" t="s">
        <v>82</v>
      </c>
      <c r="B78" s="23" t="s">
        <v>134</v>
      </c>
      <c r="C78" s="23" t="s">
        <v>119</v>
      </c>
      <c r="D78" s="23" t="s">
        <v>148</v>
      </c>
      <c r="E78" s="23" t="s">
        <v>310</v>
      </c>
      <c r="F78" s="23" t="s">
        <v>235</v>
      </c>
      <c r="G78" s="23" t="s">
        <v>410</v>
      </c>
      <c r="H78" s="23" t="s">
        <v>237</v>
      </c>
      <c r="I78" s="73">
        <v>8775000</v>
      </c>
      <c r="J78" s="23" t="s">
        <v>167</v>
      </c>
      <c r="K78" s="23" t="s">
        <v>133</v>
      </c>
      <c r="L78" s="75"/>
      <c r="M78" s="4">
        <v>4.8522850072853956</v>
      </c>
      <c r="N78" s="11"/>
      <c r="O78" s="12">
        <v>0</v>
      </c>
      <c r="P78" s="12">
        <v>20</v>
      </c>
      <c r="Q78" s="12">
        <v>15</v>
      </c>
      <c r="R78" s="12">
        <v>30</v>
      </c>
      <c r="S78" s="13">
        <f t="shared" si="4"/>
        <v>16.25</v>
      </c>
      <c r="T78" s="13">
        <f t="shared" si="5"/>
        <v>21.102285007285396</v>
      </c>
      <c r="U78" s="17"/>
      <c r="V78" s="21"/>
      <c r="W78" s="21"/>
    </row>
    <row r="79" spans="1:23" ht="76.5" x14ac:dyDescent="0.2">
      <c r="A79" s="23" t="s">
        <v>91</v>
      </c>
      <c r="B79" s="23" t="s">
        <v>117</v>
      </c>
      <c r="C79" s="23" t="s">
        <v>119</v>
      </c>
      <c r="D79" s="23" t="s">
        <v>306</v>
      </c>
      <c r="E79" s="23" t="s">
        <v>425</v>
      </c>
      <c r="F79" s="23" t="s">
        <v>426</v>
      </c>
      <c r="G79" s="23" t="s">
        <v>376</v>
      </c>
      <c r="H79" s="23" t="s">
        <v>120</v>
      </c>
      <c r="I79" s="73">
        <v>348801000</v>
      </c>
      <c r="J79" s="23" t="s">
        <v>427</v>
      </c>
      <c r="K79" s="23" t="s">
        <v>511</v>
      </c>
      <c r="L79" s="75"/>
      <c r="M79" s="4">
        <v>9.7220316846430102</v>
      </c>
      <c r="N79" s="11"/>
      <c r="O79" s="12">
        <v>8.75</v>
      </c>
      <c r="P79" s="12">
        <v>20</v>
      </c>
      <c r="Q79" s="12">
        <v>15</v>
      </c>
      <c r="R79" s="12">
        <v>0</v>
      </c>
      <c r="S79" s="13">
        <f t="shared" si="4"/>
        <v>10.9375</v>
      </c>
      <c r="T79" s="13">
        <f t="shared" si="5"/>
        <v>20.65953168464301</v>
      </c>
      <c r="U79" s="17"/>
      <c r="V79" s="21"/>
      <c r="W79" s="21"/>
    </row>
    <row r="80" spans="1:23" ht="25.5" x14ac:dyDescent="0.2">
      <c r="A80" s="23" t="s">
        <v>92</v>
      </c>
      <c r="B80" s="23" t="s">
        <v>117</v>
      </c>
      <c r="C80" s="23" t="s">
        <v>119</v>
      </c>
      <c r="D80" s="23" t="s">
        <v>306</v>
      </c>
      <c r="E80" s="23" t="s">
        <v>426</v>
      </c>
      <c r="F80" s="23" t="s">
        <v>428</v>
      </c>
      <c r="G80" s="23" t="s">
        <v>376</v>
      </c>
      <c r="H80" s="23" t="s">
        <v>120</v>
      </c>
      <c r="I80" s="73">
        <v>436486000</v>
      </c>
      <c r="J80" s="23" t="s">
        <v>142</v>
      </c>
      <c r="K80" s="23" t="s">
        <v>154</v>
      </c>
      <c r="L80" s="75"/>
      <c r="M80" s="4">
        <v>11.151093203840475</v>
      </c>
      <c r="N80" s="11"/>
      <c r="O80" s="12">
        <v>17.5</v>
      </c>
      <c r="P80" s="12">
        <v>20</v>
      </c>
      <c r="Q80" s="12">
        <v>0</v>
      </c>
      <c r="R80" s="12">
        <v>0</v>
      </c>
      <c r="S80" s="13">
        <f t="shared" si="4"/>
        <v>9.375</v>
      </c>
      <c r="T80" s="13">
        <f t="shared" si="5"/>
        <v>20.526093203840475</v>
      </c>
      <c r="U80" s="17"/>
      <c r="V80" s="21"/>
      <c r="W80" s="21"/>
    </row>
    <row r="81" spans="1:23" ht="63.75" x14ac:dyDescent="0.2">
      <c r="A81" s="23" t="s">
        <v>111</v>
      </c>
      <c r="B81" s="23" t="s">
        <v>134</v>
      </c>
      <c r="C81" s="23" t="s">
        <v>119</v>
      </c>
      <c r="D81" s="23" t="s">
        <v>319</v>
      </c>
      <c r="E81" s="23" t="s">
        <v>487</v>
      </c>
      <c r="F81" s="23" t="s">
        <v>488</v>
      </c>
      <c r="G81" s="23" t="s">
        <v>489</v>
      </c>
      <c r="H81" s="23" t="s">
        <v>120</v>
      </c>
      <c r="I81" s="73">
        <v>81536000</v>
      </c>
      <c r="J81" s="23" t="s">
        <v>516</v>
      </c>
      <c r="K81" s="23" t="s">
        <v>512</v>
      </c>
      <c r="L81" s="75"/>
      <c r="M81" s="4">
        <v>7.2639561679512177</v>
      </c>
      <c r="N81" s="11"/>
      <c r="O81" s="12">
        <v>17.5</v>
      </c>
      <c r="P81" s="12">
        <v>5</v>
      </c>
      <c r="Q81" s="12">
        <v>0</v>
      </c>
      <c r="R81" s="12">
        <v>30</v>
      </c>
      <c r="S81" s="13">
        <f t="shared" si="4"/>
        <v>13.125</v>
      </c>
      <c r="T81" s="13">
        <f t="shared" si="5"/>
        <v>20.388956167951218</v>
      </c>
      <c r="U81" s="17"/>
      <c r="V81" s="21"/>
      <c r="W81" s="21"/>
    </row>
    <row r="82" spans="1:23" ht="51" x14ac:dyDescent="0.2">
      <c r="A82" s="23" t="s">
        <v>52</v>
      </c>
      <c r="B82" s="23" t="s">
        <v>126</v>
      </c>
      <c r="C82" s="23" t="s">
        <v>119</v>
      </c>
      <c r="D82" s="23" t="s">
        <v>329</v>
      </c>
      <c r="E82" s="23" t="s">
        <v>135</v>
      </c>
      <c r="F82" s="23" t="s">
        <v>310</v>
      </c>
      <c r="G82" s="23" t="s">
        <v>330</v>
      </c>
      <c r="H82" s="23" t="s">
        <v>143</v>
      </c>
      <c r="I82" s="73">
        <v>32059000</v>
      </c>
      <c r="J82" s="23" t="s">
        <v>167</v>
      </c>
      <c r="K82" s="23" t="s">
        <v>133</v>
      </c>
      <c r="L82" s="75"/>
      <c r="M82" s="4">
        <v>12.255968754069379</v>
      </c>
      <c r="N82" s="11"/>
      <c r="O82" s="12">
        <v>17.5</v>
      </c>
      <c r="P82" s="12">
        <v>15</v>
      </c>
      <c r="Q82" s="12">
        <v>0</v>
      </c>
      <c r="R82" s="12">
        <v>0</v>
      </c>
      <c r="S82" s="13">
        <f t="shared" si="4"/>
        <v>8.125</v>
      </c>
      <c r="T82" s="13">
        <f t="shared" si="5"/>
        <v>20.380968754069379</v>
      </c>
      <c r="U82" s="17"/>
      <c r="V82" s="21"/>
      <c r="W82" s="21"/>
    </row>
    <row r="83" spans="1:23" ht="38.25" x14ac:dyDescent="0.2">
      <c r="A83" s="23" t="s">
        <v>67</v>
      </c>
      <c r="B83" s="23" t="s">
        <v>126</v>
      </c>
      <c r="C83" s="23" t="s">
        <v>119</v>
      </c>
      <c r="D83" s="23" t="s">
        <v>368</v>
      </c>
      <c r="E83" s="23" t="s">
        <v>369</v>
      </c>
      <c r="F83" s="23" t="s">
        <v>370</v>
      </c>
      <c r="G83" s="23" t="s">
        <v>371</v>
      </c>
      <c r="H83" s="23" t="s">
        <v>120</v>
      </c>
      <c r="I83" s="73">
        <v>11115000</v>
      </c>
      <c r="J83" s="23" t="s">
        <v>241</v>
      </c>
      <c r="K83" s="23" t="s">
        <v>242</v>
      </c>
      <c r="L83" s="75"/>
      <c r="M83" s="4">
        <v>5.6729408770646019</v>
      </c>
      <c r="N83" s="11"/>
      <c r="O83" s="12">
        <v>8.75</v>
      </c>
      <c r="P83" s="12">
        <v>5</v>
      </c>
      <c r="Q83" s="12">
        <v>15</v>
      </c>
      <c r="R83" s="12">
        <v>30</v>
      </c>
      <c r="S83" s="13">
        <f t="shared" si="4"/>
        <v>14.6875</v>
      </c>
      <c r="T83" s="13">
        <f t="shared" si="5"/>
        <v>20.360440877064601</v>
      </c>
      <c r="U83" s="17"/>
      <c r="V83" s="21"/>
      <c r="W83" s="21"/>
    </row>
    <row r="84" spans="1:23" ht="51" x14ac:dyDescent="0.2">
      <c r="A84" s="23" t="s">
        <v>17</v>
      </c>
      <c r="B84" s="23" t="s">
        <v>134</v>
      </c>
      <c r="C84" s="23" t="s">
        <v>176</v>
      </c>
      <c r="D84" s="23" t="s">
        <v>177</v>
      </c>
      <c r="E84" s="23" t="s">
        <v>178</v>
      </c>
      <c r="F84" s="23" t="s">
        <v>179</v>
      </c>
      <c r="G84" s="23" t="s">
        <v>180</v>
      </c>
      <c r="H84" s="23" t="s">
        <v>118</v>
      </c>
      <c r="I84" s="73">
        <v>463923000</v>
      </c>
      <c r="J84" s="23" t="s">
        <v>181</v>
      </c>
      <c r="K84" s="23" t="s">
        <v>532</v>
      </c>
      <c r="L84" s="17"/>
      <c r="M84" s="4">
        <v>14.721670559408564</v>
      </c>
      <c r="N84" s="17"/>
      <c r="O84" s="12">
        <v>17.5</v>
      </c>
      <c r="P84" s="12">
        <v>5</v>
      </c>
      <c r="Q84" s="12">
        <v>0</v>
      </c>
      <c r="R84" s="12">
        <v>0</v>
      </c>
      <c r="S84" s="13">
        <f t="shared" si="4"/>
        <v>5.625</v>
      </c>
      <c r="T84" s="13">
        <f t="shared" si="5"/>
        <v>20.346670559408565</v>
      </c>
      <c r="U84" s="17"/>
      <c r="V84" s="21"/>
      <c r="W84" s="21"/>
    </row>
    <row r="85" spans="1:23" ht="25.5" x14ac:dyDescent="0.2">
      <c r="A85" s="23" t="s">
        <v>41</v>
      </c>
      <c r="B85" s="23" t="s">
        <v>134</v>
      </c>
      <c r="C85" s="23" t="s">
        <v>288</v>
      </c>
      <c r="D85" s="23" t="s">
        <v>289</v>
      </c>
      <c r="E85" s="23" t="s">
        <v>290</v>
      </c>
      <c r="F85" s="23" t="s">
        <v>291</v>
      </c>
      <c r="G85" s="23" t="s">
        <v>278</v>
      </c>
      <c r="H85" s="23" t="s">
        <v>120</v>
      </c>
      <c r="I85" s="73">
        <v>9900000</v>
      </c>
      <c r="J85" s="23" t="s">
        <v>167</v>
      </c>
      <c r="K85" s="23" t="s">
        <v>168</v>
      </c>
      <c r="L85" s="75"/>
      <c r="M85" s="4">
        <v>3.5440124012910026</v>
      </c>
      <c r="N85" s="11"/>
      <c r="O85" s="12">
        <v>0</v>
      </c>
      <c r="P85" s="12">
        <v>20</v>
      </c>
      <c r="Q85" s="12">
        <v>15</v>
      </c>
      <c r="R85" s="12">
        <v>30</v>
      </c>
      <c r="S85" s="13">
        <f t="shared" si="4"/>
        <v>16.25</v>
      </c>
      <c r="T85" s="13">
        <f t="shared" si="5"/>
        <v>19.794012401291003</v>
      </c>
      <c r="U85" s="17"/>
      <c r="V85" s="21"/>
      <c r="W85" s="21"/>
    </row>
    <row r="86" spans="1:23" ht="38.25" x14ac:dyDescent="0.2">
      <c r="A86" s="23" t="s">
        <v>74</v>
      </c>
      <c r="B86" s="23" t="s">
        <v>117</v>
      </c>
      <c r="C86" s="23" t="s">
        <v>119</v>
      </c>
      <c r="D86" s="23" t="s">
        <v>244</v>
      </c>
      <c r="E86" s="23" t="s">
        <v>834</v>
      </c>
      <c r="F86" s="23" t="s">
        <v>393</v>
      </c>
      <c r="G86" s="23" t="s">
        <v>394</v>
      </c>
      <c r="H86" s="23" t="s">
        <v>128</v>
      </c>
      <c r="I86" s="73">
        <v>40356000</v>
      </c>
      <c r="J86" s="23" t="s">
        <v>175</v>
      </c>
      <c r="K86" s="23" t="s">
        <v>534</v>
      </c>
      <c r="L86" s="17"/>
      <c r="M86" s="4">
        <v>8.725224215338498</v>
      </c>
      <c r="N86" s="17"/>
      <c r="O86" s="12">
        <v>8.75</v>
      </c>
      <c r="P86" s="12">
        <v>20</v>
      </c>
      <c r="Q86" s="12">
        <v>15</v>
      </c>
      <c r="R86" s="12">
        <v>0</v>
      </c>
      <c r="S86" s="13">
        <f t="shared" si="4"/>
        <v>10.9375</v>
      </c>
      <c r="T86" s="13">
        <f t="shared" si="5"/>
        <v>19.6627242153385</v>
      </c>
      <c r="U86" s="17"/>
      <c r="V86" s="21"/>
      <c r="W86" s="21"/>
    </row>
    <row r="87" spans="1:23" ht="25.5" x14ac:dyDescent="0.2">
      <c r="A87" s="23" t="s">
        <v>28</v>
      </c>
      <c r="B87" s="23" t="s">
        <v>134</v>
      </c>
      <c r="C87" s="23" t="s">
        <v>226</v>
      </c>
      <c r="D87" s="23" t="s">
        <v>227</v>
      </c>
      <c r="E87" s="23" t="s">
        <v>228</v>
      </c>
      <c r="F87" s="23" t="s">
        <v>229</v>
      </c>
      <c r="G87" s="23" t="s">
        <v>230</v>
      </c>
      <c r="H87" s="23" t="s">
        <v>120</v>
      </c>
      <c r="I87" s="73">
        <v>30987000</v>
      </c>
      <c r="J87" s="23" t="s">
        <v>142</v>
      </c>
      <c r="K87" s="23" t="s">
        <v>531</v>
      </c>
      <c r="L87" s="17"/>
      <c r="M87" s="4">
        <v>17.119176580838857</v>
      </c>
      <c r="N87" s="17"/>
      <c r="O87" s="12">
        <v>0</v>
      </c>
      <c r="P87" s="12">
        <v>10</v>
      </c>
      <c r="Q87" s="12">
        <v>0</v>
      </c>
      <c r="R87" s="12">
        <v>0</v>
      </c>
      <c r="S87" s="13">
        <f t="shared" si="4"/>
        <v>2.5</v>
      </c>
      <c r="T87" s="13">
        <f t="shared" si="5"/>
        <v>19.619176580838857</v>
      </c>
      <c r="U87" s="17"/>
      <c r="V87" s="21"/>
      <c r="W87" s="21"/>
    </row>
    <row r="88" spans="1:23" ht="38.25" x14ac:dyDescent="0.2">
      <c r="A88" s="23" t="s">
        <v>21</v>
      </c>
      <c r="B88" s="23" t="s">
        <v>134</v>
      </c>
      <c r="C88" s="23" t="s">
        <v>199</v>
      </c>
      <c r="D88" s="23" t="s">
        <v>197</v>
      </c>
      <c r="E88" s="23" t="s">
        <v>835</v>
      </c>
      <c r="F88" s="23" t="s">
        <v>200</v>
      </c>
      <c r="G88" s="23" t="s">
        <v>145</v>
      </c>
      <c r="H88" s="23" t="s">
        <v>120</v>
      </c>
      <c r="I88" s="73">
        <v>43200000</v>
      </c>
      <c r="J88" s="23" t="s">
        <v>169</v>
      </c>
      <c r="K88" s="23" t="s">
        <v>533</v>
      </c>
      <c r="L88" s="17"/>
      <c r="M88" s="4">
        <v>13.553964683815204</v>
      </c>
      <c r="N88" s="17"/>
      <c r="O88" s="12">
        <v>8.75</v>
      </c>
      <c r="P88" s="12">
        <v>15</v>
      </c>
      <c r="Q88" s="12">
        <v>0</v>
      </c>
      <c r="R88" s="12">
        <v>0</v>
      </c>
      <c r="S88" s="13">
        <f t="shared" si="4"/>
        <v>5.9375</v>
      </c>
      <c r="T88" s="13">
        <f t="shared" si="5"/>
        <v>19.491464683815202</v>
      </c>
      <c r="U88" s="17"/>
      <c r="V88" s="21"/>
      <c r="W88" s="21"/>
    </row>
    <row r="89" spans="1:23" ht="25.5" x14ac:dyDescent="0.2">
      <c r="A89" s="23" t="s">
        <v>56</v>
      </c>
      <c r="B89" s="23" t="s">
        <v>126</v>
      </c>
      <c r="C89" s="23" t="s">
        <v>119</v>
      </c>
      <c r="D89" s="23" t="s">
        <v>337</v>
      </c>
      <c r="E89" s="23" t="s">
        <v>129</v>
      </c>
      <c r="F89" s="23" t="s">
        <v>297</v>
      </c>
      <c r="G89" s="23" t="s">
        <v>338</v>
      </c>
      <c r="H89" s="23" t="s">
        <v>120</v>
      </c>
      <c r="I89" s="73">
        <v>16077000</v>
      </c>
      <c r="J89" s="23" t="s">
        <v>167</v>
      </c>
      <c r="K89" s="23" t="s">
        <v>168</v>
      </c>
      <c r="L89" s="75"/>
      <c r="M89" s="4">
        <v>6.9025510360653168</v>
      </c>
      <c r="N89" s="11"/>
      <c r="O89" s="12">
        <v>0</v>
      </c>
      <c r="P89" s="12">
        <v>5</v>
      </c>
      <c r="Q89" s="12">
        <v>15</v>
      </c>
      <c r="R89" s="12">
        <v>30</v>
      </c>
      <c r="S89" s="13">
        <f t="shared" si="4"/>
        <v>12.5</v>
      </c>
      <c r="T89" s="13">
        <f t="shared" si="5"/>
        <v>19.402551036065319</v>
      </c>
      <c r="U89" s="17"/>
      <c r="V89" s="21"/>
      <c r="W89" s="21"/>
    </row>
    <row r="90" spans="1:23" ht="25.5" x14ac:dyDescent="0.2">
      <c r="A90" s="23" t="s">
        <v>89</v>
      </c>
      <c r="B90" s="23" t="s">
        <v>117</v>
      </c>
      <c r="C90" s="23" t="s">
        <v>119</v>
      </c>
      <c r="D90" s="23" t="s">
        <v>306</v>
      </c>
      <c r="E90" s="23" t="s">
        <v>423</v>
      </c>
      <c r="F90" s="23" t="s">
        <v>424</v>
      </c>
      <c r="G90" s="23" t="s">
        <v>376</v>
      </c>
      <c r="H90" s="23" t="s">
        <v>120</v>
      </c>
      <c r="I90" s="73">
        <v>255327000</v>
      </c>
      <c r="J90" s="23" t="s">
        <v>167</v>
      </c>
      <c r="K90" s="23" t="s">
        <v>179</v>
      </c>
      <c r="L90" s="75"/>
      <c r="M90" s="4">
        <v>7.8966604331166206</v>
      </c>
      <c r="N90" s="11"/>
      <c r="O90" s="12">
        <v>8.75</v>
      </c>
      <c r="P90" s="12">
        <v>20</v>
      </c>
      <c r="Q90" s="12">
        <v>15</v>
      </c>
      <c r="R90" s="12">
        <v>0</v>
      </c>
      <c r="S90" s="13">
        <f t="shared" si="4"/>
        <v>10.9375</v>
      </c>
      <c r="T90" s="13">
        <f t="shared" si="5"/>
        <v>18.834160433116622</v>
      </c>
      <c r="U90" s="17"/>
      <c r="V90" s="21"/>
      <c r="W90" s="21"/>
    </row>
    <row r="91" spans="1:23" ht="38.25" x14ac:dyDescent="0.2">
      <c r="A91" s="23" t="s">
        <v>102</v>
      </c>
      <c r="B91" s="23" t="s">
        <v>126</v>
      </c>
      <c r="C91" s="23" t="s">
        <v>119</v>
      </c>
      <c r="D91" s="23" t="s">
        <v>464</v>
      </c>
      <c r="E91" s="23" t="s">
        <v>377</v>
      </c>
      <c r="F91" s="23" t="s">
        <v>465</v>
      </c>
      <c r="G91" s="23" t="s">
        <v>466</v>
      </c>
      <c r="H91" s="23" t="s">
        <v>118</v>
      </c>
      <c r="I91" s="73">
        <v>1416000</v>
      </c>
      <c r="J91" s="23" t="s">
        <v>194</v>
      </c>
      <c r="K91" s="23" t="s">
        <v>195</v>
      </c>
      <c r="L91" s="75"/>
      <c r="M91" s="4">
        <v>11.198120233614508</v>
      </c>
      <c r="N91" s="11"/>
      <c r="O91" s="12">
        <v>8.75</v>
      </c>
      <c r="P91" s="12">
        <v>0</v>
      </c>
      <c r="Q91" s="12">
        <v>15</v>
      </c>
      <c r="R91" s="12">
        <v>0</v>
      </c>
      <c r="S91" s="13">
        <f t="shared" si="4"/>
        <v>5.9375</v>
      </c>
      <c r="T91" s="13">
        <f t="shared" si="5"/>
        <v>17.13562023361451</v>
      </c>
      <c r="U91" s="17"/>
      <c r="V91" s="21"/>
      <c r="W91" s="21"/>
    </row>
    <row r="92" spans="1:23" ht="38.25" x14ac:dyDescent="0.2">
      <c r="A92" s="23" t="s">
        <v>34</v>
      </c>
      <c r="B92" s="23" t="s">
        <v>126</v>
      </c>
      <c r="C92" s="23" t="s">
        <v>256</v>
      </c>
      <c r="D92" s="23" t="s">
        <v>257</v>
      </c>
      <c r="E92" s="23" t="s">
        <v>258</v>
      </c>
      <c r="F92" s="23" t="s">
        <v>259</v>
      </c>
      <c r="G92" s="23" t="s">
        <v>260</v>
      </c>
      <c r="H92" s="23" t="s">
        <v>118</v>
      </c>
      <c r="I92" s="73">
        <v>66433000</v>
      </c>
      <c r="J92" s="23" t="s">
        <v>167</v>
      </c>
      <c r="K92" s="23" t="s">
        <v>179</v>
      </c>
      <c r="L92" s="75"/>
      <c r="M92" s="4">
        <v>7.2458150599156568</v>
      </c>
      <c r="N92" s="11"/>
      <c r="O92" s="12">
        <v>8.75</v>
      </c>
      <c r="P92" s="12">
        <v>15</v>
      </c>
      <c r="Q92" s="12">
        <v>15</v>
      </c>
      <c r="R92" s="12">
        <v>0</v>
      </c>
      <c r="S92" s="13">
        <f t="shared" si="4"/>
        <v>9.6875</v>
      </c>
      <c r="T92" s="13">
        <f t="shared" si="5"/>
        <v>16.933315059915657</v>
      </c>
      <c r="U92" s="17"/>
      <c r="V92" s="21"/>
      <c r="W92" s="21"/>
    </row>
    <row r="93" spans="1:23" ht="63.75" x14ac:dyDescent="0.2">
      <c r="A93" s="23" t="s">
        <v>90</v>
      </c>
      <c r="B93" s="23" t="s">
        <v>117</v>
      </c>
      <c r="C93" s="23" t="s">
        <v>119</v>
      </c>
      <c r="D93" s="23" t="s">
        <v>306</v>
      </c>
      <c r="E93" s="23" t="s">
        <v>424</v>
      </c>
      <c r="F93" s="23" t="s">
        <v>425</v>
      </c>
      <c r="G93" s="23" t="s">
        <v>376</v>
      </c>
      <c r="H93" s="23" t="s">
        <v>120</v>
      </c>
      <c r="I93" s="73">
        <v>444862000</v>
      </c>
      <c r="J93" s="23" t="s">
        <v>516</v>
      </c>
      <c r="K93" s="23" t="s">
        <v>512</v>
      </c>
      <c r="L93" s="75"/>
      <c r="M93" s="4">
        <v>9.3202635977465533</v>
      </c>
      <c r="N93" s="11"/>
      <c r="O93" s="12">
        <v>8.75</v>
      </c>
      <c r="P93" s="12">
        <v>20</v>
      </c>
      <c r="Q93" s="12">
        <v>0</v>
      </c>
      <c r="R93" s="12">
        <v>0</v>
      </c>
      <c r="S93" s="13">
        <f t="shared" si="4"/>
        <v>7.1875</v>
      </c>
      <c r="T93" s="13">
        <f t="shared" si="5"/>
        <v>16.507763597746553</v>
      </c>
      <c r="U93" s="17"/>
      <c r="V93" s="21"/>
      <c r="W93" s="21"/>
    </row>
    <row r="94" spans="1:23" ht="63.75" x14ac:dyDescent="0.2">
      <c r="A94" s="23" t="s">
        <v>47</v>
      </c>
      <c r="B94" s="23" t="s">
        <v>126</v>
      </c>
      <c r="C94" s="23" t="s">
        <v>119</v>
      </c>
      <c r="D94" s="23" t="s">
        <v>171</v>
      </c>
      <c r="E94" s="23" t="s">
        <v>165</v>
      </c>
      <c r="F94" s="23" t="s">
        <v>313</v>
      </c>
      <c r="G94" s="23" t="s">
        <v>314</v>
      </c>
      <c r="H94" s="23" t="s">
        <v>118</v>
      </c>
      <c r="I94" s="73">
        <v>8824000</v>
      </c>
      <c r="J94" s="23" t="s">
        <v>142</v>
      </c>
      <c r="K94" s="23" t="s">
        <v>154</v>
      </c>
      <c r="L94" s="75"/>
      <c r="M94" s="4">
        <v>9.23273767900249</v>
      </c>
      <c r="N94" s="11"/>
      <c r="O94" s="12">
        <v>8.75</v>
      </c>
      <c r="P94" s="12">
        <v>5</v>
      </c>
      <c r="Q94" s="12">
        <v>15</v>
      </c>
      <c r="R94" s="12">
        <v>0</v>
      </c>
      <c r="S94" s="13">
        <f t="shared" si="4"/>
        <v>7.1875</v>
      </c>
      <c r="T94" s="13">
        <f t="shared" si="5"/>
        <v>16.42023767900249</v>
      </c>
      <c r="U94" s="17"/>
      <c r="V94" s="21"/>
      <c r="W94" s="21"/>
    </row>
    <row r="95" spans="1:23" ht="63.75" x14ac:dyDescent="0.2">
      <c r="A95" s="23" t="s">
        <v>77</v>
      </c>
      <c r="B95" s="23" t="s">
        <v>134</v>
      </c>
      <c r="C95" s="23" t="s">
        <v>119</v>
      </c>
      <c r="D95" s="23" t="s">
        <v>319</v>
      </c>
      <c r="E95" s="23" t="s">
        <v>401</v>
      </c>
      <c r="F95" s="23" t="s">
        <v>402</v>
      </c>
      <c r="G95" s="23" t="s">
        <v>403</v>
      </c>
      <c r="H95" s="23" t="s">
        <v>237</v>
      </c>
      <c r="I95" s="73">
        <v>11103000</v>
      </c>
      <c r="J95" s="23" t="s">
        <v>167</v>
      </c>
      <c r="K95" s="23" t="s">
        <v>179</v>
      </c>
      <c r="L95" s="9"/>
      <c r="M95" s="4">
        <v>7.5485228977763779</v>
      </c>
      <c r="N95" s="6"/>
      <c r="O95" s="12">
        <v>0</v>
      </c>
      <c r="P95" s="12">
        <v>20</v>
      </c>
      <c r="Q95" s="12">
        <v>15</v>
      </c>
      <c r="R95" s="12">
        <v>0</v>
      </c>
      <c r="S95" s="13">
        <f t="shared" si="4"/>
        <v>8.75</v>
      </c>
      <c r="T95" s="13">
        <f t="shared" si="5"/>
        <v>16.29852289777638</v>
      </c>
      <c r="U95" s="7"/>
      <c r="V95" s="21"/>
      <c r="W95" s="21"/>
    </row>
    <row r="96" spans="1:23" ht="25.5" x14ac:dyDescent="0.2">
      <c r="A96" s="23" t="s">
        <v>57</v>
      </c>
      <c r="B96" s="23" t="s">
        <v>126</v>
      </c>
      <c r="C96" s="23" t="s">
        <v>119</v>
      </c>
      <c r="D96" s="23" t="s">
        <v>339</v>
      </c>
      <c r="E96" s="23" t="s">
        <v>310</v>
      </c>
      <c r="F96" s="23" t="s">
        <v>340</v>
      </c>
      <c r="G96" s="23" t="s">
        <v>341</v>
      </c>
      <c r="H96" s="23" t="s">
        <v>120</v>
      </c>
      <c r="I96" s="73">
        <v>13748000</v>
      </c>
      <c r="J96" s="23" t="s">
        <v>167</v>
      </c>
      <c r="K96" s="23" t="s">
        <v>179</v>
      </c>
      <c r="L96" s="9"/>
      <c r="M96" s="4">
        <v>2.9900410917048985</v>
      </c>
      <c r="N96" s="6"/>
      <c r="O96" s="12">
        <v>0</v>
      </c>
      <c r="P96" s="12">
        <v>5</v>
      </c>
      <c r="Q96" s="12">
        <v>15</v>
      </c>
      <c r="R96" s="12">
        <v>30</v>
      </c>
      <c r="S96" s="13">
        <f t="shared" si="4"/>
        <v>12.5</v>
      </c>
      <c r="T96" s="13">
        <f t="shared" si="5"/>
        <v>15.490041091704899</v>
      </c>
      <c r="U96" s="7"/>
      <c r="V96" s="21"/>
      <c r="W96" s="21"/>
    </row>
    <row r="97" spans="1:23" ht="38.25" x14ac:dyDescent="0.2">
      <c r="A97" s="23" t="s">
        <v>53</v>
      </c>
      <c r="B97" s="23" t="s">
        <v>126</v>
      </c>
      <c r="C97" s="23" t="s">
        <v>119</v>
      </c>
      <c r="D97" s="23" t="s">
        <v>331</v>
      </c>
      <c r="E97" s="23" t="s">
        <v>332</v>
      </c>
      <c r="F97" s="23" t="s">
        <v>119</v>
      </c>
      <c r="G97" s="23" t="s">
        <v>518</v>
      </c>
      <c r="H97" s="23" t="s">
        <v>127</v>
      </c>
      <c r="I97" s="73">
        <v>11190000</v>
      </c>
      <c r="J97" s="23" t="s">
        <v>167</v>
      </c>
      <c r="K97" s="23" t="s">
        <v>195</v>
      </c>
      <c r="L97" s="9"/>
      <c r="M97" s="4">
        <v>3.4219798060597157</v>
      </c>
      <c r="N97" s="6"/>
      <c r="O97" s="12">
        <v>8.75</v>
      </c>
      <c r="P97" s="12">
        <v>0</v>
      </c>
      <c r="Q97" s="12">
        <v>0</v>
      </c>
      <c r="R97" s="12">
        <v>30</v>
      </c>
      <c r="S97" s="13">
        <f t="shared" si="4"/>
        <v>9.6875</v>
      </c>
      <c r="T97" s="13">
        <f t="shared" si="5"/>
        <v>13.109479806059715</v>
      </c>
      <c r="U97" s="7"/>
      <c r="V97" s="21"/>
      <c r="W97" s="21"/>
    </row>
    <row r="98" spans="1:23" ht="51" x14ac:dyDescent="0.2">
      <c r="A98" s="23" t="s">
        <v>15</v>
      </c>
      <c r="B98" s="23" t="s">
        <v>117</v>
      </c>
      <c r="C98" s="23" t="s">
        <v>155</v>
      </c>
      <c r="D98" s="23" t="s">
        <v>149</v>
      </c>
      <c r="E98" s="23" t="s">
        <v>156</v>
      </c>
      <c r="F98" s="23" t="s">
        <v>157</v>
      </c>
      <c r="G98" s="23" t="s">
        <v>158</v>
      </c>
      <c r="H98" s="23" t="s">
        <v>143</v>
      </c>
      <c r="I98" s="73">
        <v>130625000</v>
      </c>
      <c r="J98" s="23" t="s">
        <v>159</v>
      </c>
      <c r="K98" s="23" t="s">
        <v>535</v>
      </c>
      <c r="L98" s="78"/>
      <c r="M98" s="4">
        <v>5.9927933008989598</v>
      </c>
      <c r="N98" s="78"/>
      <c r="O98" s="12">
        <v>0</v>
      </c>
      <c r="P98" s="12">
        <v>10</v>
      </c>
      <c r="Q98" s="12">
        <v>15</v>
      </c>
      <c r="R98" s="12">
        <v>0</v>
      </c>
      <c r="S98" s="13">
        <f t="shared" ref="S98:S105" si="6">SUM(O98:R98)*0.25</f>
        <v>6.25</v>
      </c>
      <c r="T98" s="13">
        <f t="shared" ref="T98:T105" si="7">M98+S98</f>
        <v>12.24279330089896</v>
      </c>
      <c r="U98" s="78"/>
      <c r="V98" s="21"/>
      <c r="W98" s="21"/>
    </row>
    <row r="99" spans="1:23" ht="25.5" x14ac:dyDescent="0.2">
      <c r="A99" s="23" t="s">
        <v>59</v>
      </c>
      <c r="B99" s="23" t="s">
        <v>126</v>
      </c>
      <c r="C99" s="23" t="s">
        <v>119</v>
      </c>
      <c r="D99" s="23" t="s">
        <v>346</v>
      </c>
      <c r="E99" s="23" t="s">
        <v>347</v>
      </c>
      <c r="F99" s="23" t="s">
        <v>348</v>
      </c>
      <c r="G99" s="23" t="s">
        <v>349</v>
      </c>
      <c r="H99" s="23" t="s">
        <v>120</v>
      </c>
      <c r="I99" s="73">
        <v>11345000</v>
      </c>
      <c r="J99" s="23" t="s">
        <v>167</v>
      </c>
      <c r="K99" s="23" t="s">
        <v>179</v>
      </c>
      <c r="L99" s="9"/>
      <c r="M99" s="4">
        <v>7.1778464313957366</v>
      </c>
      <c r="N99" s="6"/>
      <c r="O99" s="12">
        <v>8.75</v>
      </c>
      <c r="P99" s="12">
        <v>10</v>
      </c>
      <c r="Q99" s="12">
        <v>0</v>
      </c>
      <c r="R99" s="12">
        <v>0</v>
      </c>
      <c r="S99" s="13">
        <f t="shared" si="6"/>
        <v>4.6875</v>
      </c>
      <c r="T99" s="13">
        <f t="shared" si="7"/>
        <v>11.865346431395736</v>
      </c>
      <c r="U99" s="7"/>
      <c r="V99" s="21"/>
      <c r="W99" s="21"/>
    </row>
    <row r="100" spans="1:23" ht="38.25" x14ac:dyDescent="0.2">
      <c r="A100" s="23" t="s">
        <v>49</v>
      </c>
      <c r="B100" s="23" t="s">
        <v>126</v>
      </c>
      <c r="C100" s="23" t="s">
        <v>119</v>
      </c>
      <c r="D100" s="23" t="s">
        <v>320</v>
      </c>
      <c r="E100" s="23" t="s">
        <v>321</v>
      </c>
      <c r="F100" s="23" t="s">
        <v>322</v>
      </c>
      <c r="G100" s="23" t="s">
        <v>323</v>
      </c>
      <c r="H100" s="23" t="s">
        <v>139</v>
      </c>
      <c r="I100" s="73">
        <v>798000</v>
      </c>
      <c r="J100" s="23" t="s">
        <v>194</v>
      </c>
      <c r="K100" s="23" t="s">
        <v>195</v>
      </c>
      <c r="L100" s="9"/>
      <c r="M100" s="4">
        <v>0</v>
      </c>
      <c r="N100" s="6"/>
      <c r="O100" s="12">
        <v>0</v>
      </c>
      <c r="P100" s="12">
        <v>0</v>
      </c>
      <c r="Q100" s="12">
        <v>15</v>
      </c>
      <c r="R100" s="12">
        <v>30</v>
      </c>
      <c r="S100" s="13">
        <f t="shared" si="6"/>
        <v>11.25</v>
      </c>
      <c r="T100" s="13">
        <f t="shared" si="7"/>
        <v>11.25</v>
      </c>
      <c r="U100" s="7"/>
      <c r="V100" s="21"/>
      <c r="W100" s="21"/>
    </row>
    <row r="101" spans="1:23" ht="38.25" x14ac:dyDescent="0.2">
      <c r="A101" s="23" t="s">
        <v>54</v>
      </c>
      <c r="B101" s="23" t="s">
        <v>126</v>
      </c>
      <c r="C101" s="23" t="s">
        <v>119</v>
      </c>
      <c r="D101" s="23" t="s">
        <v>333</v>
      </c>
      <c r="E101" s="23" t="s">
        <v>129</v>
      </c>
      <c r="F101" s="23" t="s">
        <v>119</v>
      </c>
      <c r="G101" s="23" t="s">
        <v>334</v>
      </c>
      <c r="H101" s="23" t="s">
        <v>127</v>
      </c>
      <c r="I101" s="73">
        <v>11190000</v>
      </c>
      <c r="J101" s="23" t="s">
        <v>167</v>
      </c>
      <c r="K101" s="23" t="s">
        <v>195</v>
      </c>
      <c r="L101" s="9"/>
      <c r="M101" s="4">
        <v>8.8706482771286002</v>
      </c>
      <c r="N101" s="6"/>
      <c r="O101" s="12">
        <v>8.75</v>
      </c>
      <c r="P101" s="12">
        <v>0</v>
      </c>
      <c r="Q101" s="12">
        <v>0</v>
      </c>
      <c r="R101" s="12">
        <v>0</v>
      </c>
      <c r="S101" s="13">
        <f t="shared" si="6"/>
        <v>2.1875</v>
      </c>
      <c r="T101" s="13">
        <f t="shared" si="7"/>
        <v>11.0581482771286</v>
      </c>
      <c r="U101" s="7"/>
      <c r="V101" s="21"/>
      <c r="W101" s="21"/>
    </row>
    <row r="102" spans="1:23" ht="38.25" x14ac:dyDescent="0.2">
      <c r="A102" s="23" t="s">
        <v>40</v>
      </c>
      <c r="B102" s="23" t="s">
        <v>126</v>
      </c>
      <c r="C102" s="23" t="s">
        <v>283</v>
      </c>
      <c r="D102" s="23" t="s">
        <v>284</v>
      </c>
      <c r="E102" s="23" t="s">
        <v>285</v>
      </c>
      <c r="F102" s="23" t="s">
        <v>286</v>
      </c>
      <c r="G102" s="23" t="s">
        <v>287</v>
      </c>
      <c r="H102" s="23" t="s">
        <v>118</v>
      </c>
      <c r="I102" s="73">
        <v>9680000</v>
      </c>
      <c r="J102" s="23" t="s">
        <v>167</v>
      </c>
      <c r="K102" s="23" t="s">
        <v>133</v>
      </c>
      <c r="L102" s="9"/>
      <c r="M102" s="4">
        <v>5.5141030545480003</v>
      </c>
      <c r="N102" s="6"/>
      <c r="O102" s="12">
        <v>17.5</v>
      </c>
      <c r="P102" s="12">
        <v>0</v>
      </c>
      <c r="Q102" s="12">
        <v>0</v>
      </c>
      <c r="R102" s="12">
        <v>0</v>
      </c>
      <c r="S102" s="13">
        <f t="shared" si="6"/>
        <v>4.375</v>
      </c>
      <c r="T102" s="13">
        <f t="shared" si="7"/>
        <v>9.8891030545480003</v>
      </c>
      <c r="U102" s="7"/>
      <c r="V102" s="21"/>
      <c r="W102" s="21"/>
    </row>
    <row r="103" spans="1:23" ht="51" x14ac:dyDescent="0.2">
      <c r="A103" s="23" t="s">
        <v>79</v>
      </c>
      <c r="B103" s="23" t="s">
        <v>126</v>
      </c>
      <c r="C103" s="23" t="s">
        <v>119</v>
      </c>
      <c r="D103" s="23" t="s">
        <v>405</v>
      </c>
      <c r="E103" s="23" t="s">
        <v>406</v>
      </c>
      <c r="F103" s="23" t="s">
        <v>332</v>
      </c>
      <c r="G103" s="23" t="s">
        <v>845</v>
      </c>
      <c r="H103" s="23" t="s">
        <v>120</v>
      </c>
      <c r="I103" s="73">
        <v>30541000</v>
      </c>
      <c r="J103" s="23" t="s">
        <v>167</v>
      </c>
      <c r="K103" s="23" t="s">
        <v>179</v>
      </c>
      <c r="L103" s="9"/>
      <c r="M103" s="4">
        <v>4.4963599540960022</v>
      </c>
      <c r="N103" s="6"/>
      <c r="O103" s="12">
        <v>0</v>
      </c>
      <c r="P103" s="12">
        <v>5</v>
      </c>
      <c r="Q103" s="12">
        <v>15</v>
      </c>
      <c r="R103" s="12">
        <v>0</v>
      </c>
      <c r="S103" s="13">
        <f t="shared" si="6"/>
        <v>5</v>
      </c>
      <c r="T103" s="13">
        <f t="shared" si="7"/>
        <v>9.4963599540960022</v>
      </c>
      <c r="U103" s="7"/>
      <c r="V103" s="21"/>
      <c r="W103" s="21"/>
    </row>
    <row r="104" spans="1:23" ht="51" x14ac:dyDescent="0.2">
      <c r="A104" s="23" t="s">
        <v>16</v>
      </c>
      <c r="B104" s="23" t="s">
        <v>134</v>
      </c>
      <c r="C104" s="23" t="s">
        <v>162</v>
      </c>
      <c r="D104" s="23" t="s">
        <v>163</v>
      </c>
      <c r="E104" s="23" t="s">
        <v>164</v>
      </c>
      <c r="F104" s="23" t="s">
        <v>165</v>
      </c>
      <c r="G104" s="23" t="s">
        <v>166</v>
      </c>
      <c r="H104" s="23" t="s">
        <v>143</v>
      </c>
      <c r="I104" s="73">
        <v>120488000</v>
      </c>
      <c r="J104" s="23" t="s">
        <v>169</v>
      </c>
      <c r="K104" s="23" t="s">
        <v>528</v>
      </c>
      <c r="L104" s="78"/>
      <c r="M104" s="4">
        <v>5.0029548834901352</v>
      </c>
      <c r="N104" s="78"/>
      <c r="O104" s="12">
        <v>8.75</v>
      </c>
      <c r="P104" s="12">
        <v>5</v>
      </c>
      <c r="Q104" s="12">
        <v>0</v>
      </c>
      <c r="R104" s="12">
        <v>0</v>
      </c>
      <c r="S104" s="13">
        <f t="shared" si="6"/>
        <v>3.4375</v>
      </c>
      <c r="T104" s="13">
        <f t="shared" si="7"/>
        <v>8.4404548834901352</v>
      </c>
      <c r="U104" s="78"/>
      <c r="V104" s="21"/>
      <c r="W104" s="21"/>
    </row>
    <row r="105" spans="1:23" ht="38.25" x14ac:dyDescent="0.2">
      <c r="A105" s="23" t="s">
        <v>81</v>
      </c>
      <c r="B105" s="23" t="s">
        <v>134</v>
      </c>
      <c r="C105" s="23" t="s">
        <v>119</v>
      </c>
      <c r="D105" s="23" t="s">
        <v>123</v>
      </c>
      <c r="E105" s="23" t="s">
        <v>273</v>
      </c>
      <c r="F105" s="23" t="s">
        <v>129</v>
      </c>
      <c r="G105" s="23" t="s">
        <v>409</v>
      </c>
      <c r="H105" s="23" t="s">
        <v>127</v>
      </c>
      <c r="I105" s="73">
        <v>4578000</v>
      </c>
      <c r="J105" s="23" t="s">
        <v>167</v>
      </c>
      <c r="K105" s="23" t="s">
        <v>168</v>
      </c>
      <c r="L105" s="9"/>
      <c r="M105" s="4">
        <v>1.9308353571950587</v>
      </c>
      <c r="N105" s="6"/>
      <c r="O105" s="12">
        <v>0</v>
      </c>
      <c r="P105" s="12">
        <v>20</v>
      </c>
      <c r="Q105" s="12">
        <v>0</v>
      </c>
      <c r="R105" s="12">
        <v>0</v>
      </c>
      <c r="S105" s="13">
        <f t="shared" si="6"/>
        <v>5</v>
      </c>
      <c r="T105" s="13">
        <f t="shared" si="7"/>
        <v>6.9308353571950585</v>
      </c>
      <c r="U105" s="7"/>
      <c r="V105" s="21"/>
      <c r="W105" s="21"/>
    </row>
    <row r="106" spans="1:23" x14ac:dyDescent="0.2">
      <c r="A106" s="22"/>
      <c r="B106" s="22"/>
      <c r="C106" s="22"/>
      <c r="D106" s="22"/>
      <c r="E106" s="22"/>
      <c r="F106" s="22"/>
      <c r="G106" s="22"/>
      <c r="H106" s="22"/>
      <c r="I106" s="22"/>
      <c r="J106" s="22"/>
      <c r="K106" s="22"/>
      <c r="L106" s="22"/>
      <c r="M106" s="22"/>
      <c r="N106" s="22"/>
      <c r="O106" s="22"/>
      <c r="P106" s="22"/>
      <c r="Q106" s="22"/>
      <c r="R106" s="22"/>
      <c r="S106" s="22"/>
      <c r="T106" s="22"/>
      <c r="U106" s="22"/>
      <c r="V106" s="20"/>
      <c r="W106" s="22"/>
    </row>
    <row r="107" spans="1:23" x14ac:dyDescent="0.2">
      <c r="I107" s="20"/>
      <c r="T107" s="20"/>
      <c r="U107" s="20">
        <f t="shared" ref="U107" si="8">SUM(U2:U106)</f>
        <v>0</v>
      </c>
      <c r="V107" s="20">
        <f>SUM(V2:V106)</f>
        <v>1600</v>
      </c>
    </row>
  </sheetData>
  <autoFilter ref="A1:W105"/>
  <sortState ref="A2:Y105">
    <sortCondition descending="1" ref="T2:T105"/>
  </sortState>
  <pageMargins left="0.25" right="0.25" top="0.75" bottom="0.75" header="0.3" footer="0.3"/>
  <pageSetup paperSize="17" scale="61" fitToHeight="0" orientation="landscape" r:id="rId1"/>
  <headerFooter>
    <oddHeader>&amp;CNCDOT Division 4 Division Highway Draft Score&amp;RAugust 28, 2014</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4"/>
  <sheetViews>
    <sheetView zoomScale="80" zoomScaleNormal="80" workbookViewId="0"/>
  </sheetViews>
  <sheetFormatPr defaultRowHeight="12.75" x14ac:dyDescent="0.2"/>
  <cols>
    <col min="1" max="1" width="8.28515625" bestFit="1" customWidth="1"/>
    <col min="2" max="2" width="9.7109375" customWidth="1"/>
    <col min="3" max="3" width="9.5703125" bestFit="1" customWidth="1"/>
    <col min="4" max="4" width="17.28515625" bestFit="1" customWidth="1"/>
    <col min="5" max="5" width="8.5703125" bestFit="1" customWidth="1"/>
    <col min="6" max="6" width="9.7109375" bestFit="1" customWidth="1"/>
    <col min="8" max="8" width="19.5703125" customWidth="1"/>
    <col min="9" max="9" width="50.140625" customWidth="1"/>
    <col min="10" max="10" width="13.28515625" customWidth="1"/>
    <col min="11" max="11" width="13" customWidth="1"/>
    <col min="12" max="12" width="11.5703125" customWidth="1"/>
    <col min="13" max="13" width="11.28515625" bestFit="1" customWidth="1"/>
    <col min="14" max="14" width="1.42578125" customWidth="1"/>
    <col min="15" max="15" width="12.28515625" customWidth="1"/>
    <col min="16" max="16" width="1.42578125" customWidth="1"/>
    <col min="17" max="17" width="8.140625" bestFit="1" customWidth="1"/>
    <col min="18" max="18" width="13.85546875" customWidth="1"/>
    <col min="19" max="19" width="14.28515625" customWidth="1"/>
    <col min="20" max="20" width="10.28515625" customWidth="1"/>
    <col min="21" max="22" width="12.85546875" customWidth="1"/>
    <col min="23" max="23" width="1.140625" customWidth="1"/>
    <col min="24" max="24" width="10.7109375" customWidth="1"/>
    <col min="25" max="25" width="17.28515625" customWidth="1"/>
  </cols>
  <sheetData>
    <row r="1" spans="1:25" ht="63.75" x14ac:dyDescent="0.2">
      <c r="A1" s="1" t="s">
        <v>536</v>
      </c>
      <c r="B1" s="1" t="s">
        <v>537</v>
      </c>
      <c r="C1" s="1" t="s">
        <v>538</v>
      </c>
      <c r="D1" s="1" t="s">
        <v>7</v>
      </c>
      <c r="E1" s="1" t="s">
        <v>539</v>
      </c>
      <c r="F1" s="1" t="s">
        <v>1</v>
      </c>
      <c r="G1" s="1" t="s">
        <v>540</v>
      </c>
      <c r="H1" s="1" t="s">
        <v>541</v>
      </c>
      <c r="I1" s="1" t="s">
        <v>542</v>
      </c>
      <c r="J1" s="1" t="s">
        <v>543</v>
      </c>
      <c r="K1" s="1" t="s">
        <v>544</v>
      </c>
      <c r="L1" s="1" t="s">
        <v>9</v>
      </c>
      <c r="M1" s="1" t="s">
        <v>545</v>
      </c>
      <c r="N1" s="24"/>
      <c r="O1" s="4" t="s">
        <v>846</v>
      </c>
      <c r="P1" s="24"/>
      <c r="Q1" s="25" t="s">
        <v>546</v>
      </c>
      <c r="R1" s="25" t="s">
        <v>547</v>
      </c>
      <c r="S1" s="25" t="s">
        <v>548</v>
      </c>
      <c r="T1" s="25" t="s">
        <v>549</v>
      </c>
      <c r="U1" s="26" t="s">
        <v>509</v>
      </c>
      <c r="V1" s="25" t="s">
        <v>851</v>
      </c>
      <c r="X1" s="4" t="s">
        <v>864</v>
      </c>
      <c r="Y1" s="4" t="s">
        <v>506</v>
      </c>
    </row>
    <row r="2" spans="1:25" ht="75" x14ac:dyDescent="0.2">
      <c r="A2" s="27" t="s">
        <v>550</v>
      </c>
      <c r="B2" s="29" t="s">
        <v>551</v>
      </c>
      <c r="C2" s="29" t="s">
        <v>126</v>
      </c>
      <c r="D2" s="29" t="s">
        <v>552</v>
      </c>
      <c r="E2" s="30">
        <v>2147</v>
      </c>
      <c r="F2" s="29" t="s">
        <v>126</v>
      </c>
      <c r="G2" s="29" t="s">
        <v>553</v>
      </c>
      <c r="H2" s="31" t="s">
        <v>554</v>
      </c>
      <c r="I2" s="32" t="s">
        <v>555</v>
      </c>
      <c r="J2" s="33">
        <v>335000</v>
      </c>
      <c r="K2" s="34">
        <v>301500</v>
      </c>
      <c r="L2" s="35" t="s">
        <v>556</v>
      </c>
      <c r="M2" s="36" t="s">
        <v>242</v>
      </c>
      <c r="N2" s="79"/>
      <c r="O2" s="41">
        <v>36.85</v>
      </c>
      <c r="P2" s="80"/>
      <c r="Q2" s="61">
        <v>0</v>
      </c>
      <c r="R2" s="12">
        <v>20</v>
      </c>
      <c r="S2" s="37">
        <v>15</v>
      </c>
      <c r="T2" s="36">
        <v>30</v>
      </c>
      <c r="U2" s="72">
        <f t="shared" ref="U2:U33" si="0">SUM(Q2:T2)*0.25</f>
        <v>16.25</v>
      </c>
      <c r="V2" s="81">
        <f t="shared" ref="V2:V33" si="1">O2+U2</f>
        <v>53.1</v>
      </c>
      <c r="W2" s="78"/>
      <c r="X2" s="21">
        <v>100</v>
      </c>
      <c r="Y2" s="4"/>
    </row>
    <row r="3" spans="1:25" ht="150" x14ac:dyDescent="0.2">
      <c r="A3" s="27" t="s">
        <v>557</v>
      </c>
      <c r="B3" s="29" t="s">
        <v>551</v>
      </c>
      <c r="C3" s="29" t="s">
        <v>126</v>
      </c>
      <c r="D3" s="29" t="s">
        <v>847</v>
      </c>
      <c r="E3" s="30">
        <v>2767</v>
      </c>
      <c r="F3" s="29" t="s">
        <v>126</v>
      </c>
      <c r="G3" s="29" t="s">
        <v>558</v>
      </c>
      <c r="H3" s="31" t="s">
        <v>559</v>
      </c>
      <c r="I3" s="32" t="s">
        <v>848</v>
      </c>
      <c r="J3" s="33">
        <v>335000</v>
      </c>
      <c r="K3" s="34">
        <v>301500</v>
      </c>
      <c r="L3" s="35" t="s">
        <v>167</v>
      </c>
      <c r="M3" s="36" t="s">
        <v>133</v>
      </c>
      <c r="N3" s="40"/>
      <c r="O3" s="41">
        <v>29.5</v>
      </c>
      <c r="P3" s="42"/>
      <c r="Q3" s="61">
        <v>0</v>
      </c>
      <c r="R3" s="12">
        <v>20</v>
      </c>
      <c r="S3" s="37">
        <v>15</v>
      </c>
      <c r="T3" s="36">
        <v>30</v>
      </c>
      <c r="U3" s="72">
        <f t="shared" si="0"/>
        <v>16.25</v>
      </c>
      <c r="V3" s="81">
        <f t="shared" si="1"/>
        <v>45.75</v>
      </c>
      <c r="W3" s="78"/>
      <c r="X3" s="21">
        <v>100</v>
      </c>
      <c r="Y3" s="4"/>
    </row>
    <row r="4" spans="1:25" ht="120" x14ac:dyDescent="0.2">
      <c r="A4" s="27" t="s">
        <v>560</v>
      </c>
      <c r="B4" s="28" t="s">
        <v>551</v>
      </c>
      <c r="C4" s="29" t="s">
        <v>126</v>
      </c>
      <c r="D4" s="29" t="s">
        <v>561</v>
      </c>
      <c r="E4" s="30">
        <v>3013</v>
      </c>
      <c r="F4" s="29" t="s">
        <v>126</v>
      </c>
      <c r="G4" s="29" t="s">
        <v>562</v>
      </c>
      <c r="H4" s="31" t="s">
        <v>563</v>
      </c>
      <c r="I4" s="32" t="s">
        <v>564</v>
      </c>
      <c r="J4" s="33">
        <v>1983000</v>
      </c>
      <c r="K4" s="34">
        <v>1784700</v>
      </c>
      <c r="L4" s="35" t="s">
        <v>565</v>
      </c>
      <c r="M4" s="36" t="s">
        <v>242</v>
      </c>
      <c r="N4" s="40"/>
      <c r="O4" s="41">
        <v>26.564999999999998</v>
      </c>
      <c r="P4" s="42"/>
      <c r="Q4" s="3">
        <v>0</v>
      </c>
      <c r="R4" s="12">
        <v>20</v>
      </c>
      <c r="S4" s="37">
        <v>15</v>
      </c>
      <c r="T4" s="36">
        <v>30</v>
      </c>
      <c r="U4" s="38">
        <f t="shared" si="0"/>
        <v>16.25</v>
      </c>
      <c r="V4" s="39">
        <f t="shared" si="1"/>
        <v>42.814999999999998</v>
      </c>
      <c r="X4" s="21"/>
      <c r="Y4" s="4"/>
    </row>
    <row r="5" spans="1:25" ht="90" x14ac:dyDescent="0.2">
      <c r="A5" s="27" t="s">
        <v>566</v>
      </c>
      <c r="B5" s="28" t="s">
        <v>551</v>
      </c>
      <c r="C5" s="29" t="s">
        <v>126</v>
      </c>
      <c r="D5" s="29" t="s">
        <v>567</v>
      </c>
      <c r="E5" s="30">
        <v>2327</v>
      </c>
      <c r="F5" s="29" t="s">
        <v>126</v>
      </c>
      <c r="G5" s="29" t="s">
        <v>562</v>
      </c>
      <c r="H5" s="31" t="s">
        <v>568</v>
      </c>
      <c r="I5" s="32" t="s">
        <v>569</v>
      </c>
      <c r="J5" s="33">
        <v>460000</v>
      </c>
      <c r="K5" s="34">
        <v>414000</v>
      </c>
      <c r="L5" s="35" t="s">
        <v>565</v>
      </c>
      <c r="M5" s="36" t="s">
        <v>242</v>
      </c>
      <c r="N5" s="40"/>
      <c r="O5" s="41">
        <v>24.42</v>
      </c>
      <c r="P5" s="42"/>
      <c r="Q5" s="3">
        <v>0</v>
      </c>
      <c r="R5" s="12">
        <v>20</v>
      </c>
      <c r="S5" s="37">
        <v>15</v>
      </c>
      <c r="T5" s="36">
        <v>30</v>
      </c>
      <c r="U5" s="38">
        <f t="shared" si="0"/>
        <v>16.25</v>
      </c>
      <c r="V5" s="39">
        <f t="shared" si="1"/>
        <v>40.67</v>
      </c>
      <c r="X5" s="21"/>
      <c r="Y5" s="4"/>
    </row>
    <row r="6" spans="1:25" ht="135" x14ac:dyDescent="0.2">
      <c r="A6" s="27" t="s">
        <v>570</v>
      </c>
      <c r="B6" s="29" t="s">
        <v>551</v>
      </c>
      <c r="C6" s="29" t="s">
        <v>126</v>
      </c>
      <c r="D6" s="29" t="s">
        <v>552</v>
      </c>
      <c r="E6" s="30">
        <v>2162</v>
      </c>
      <c r="F6" s="29" t="s">
        <v>126</v>
      </c>
      <c r="G6" s="29" t="s">
        <v>571</v>
      </c>
      <c r="H6" s="31" t="s">
        <v>572</v>
      </c>
      <c r="I6" s="32" t="s">
        <v>573</v>
      </c>
      <c r="J6" s="33">
        <v>525000</v>
      </c>
      <c r="K6" s="34">
        <v>472500</v>
      </c>
      <c r="L6" s="35" t="s">
        <v>167</v>
      </c>
      <c r="M6" s="36" t="s">
        <v>168</v>
      </c>
      <c r="N6" s="40"/>
      <c r="O6" s="41">
        <v>12.46</v>
      </c>
      <c r="P6" s="42"/>
      <c r="Q6" s="61">
        <v>0</v>
      </c>
      <c r="R6" s="12">
        <v>20</v>
      </c>
      <c r="S6" s="37">
        <v>15</v>
      </c>
      <c r="T6" s="36">
        <v>30</v>
      </c>
      <c r="U6" s="72">
        <f t="shared" si="0"/>
        <v>16.25</v>
      </c>
      <c r="V6" s="81">
        <f t="shared" si="1"/>
        <v>28.71</v>
      </c>
      <c r="W6" s="78"/>
      <c r="X6" s="21"/>
      <c r="Y6" s="4"/>
    </row>
    <row r="7" spans="1:25" ht="105" x14ac:dyDescent="0.2">
      <c r="A7" s="27" t="s">
        <v>574</v>
      </c>
      <c r="B7" s="28" t="s">
        <v>551</v>
      </c>
      <c r="C7" s="29" t="s">
        <v>126</v>
      </c>
      <c r="D7" s="29" t="s">
        <v>575</v>
      </c>
      <c r="E7" s="30">
        <v>3008</v>
      </c>
      <c r="F7" s="29" t="s">
        <v>126</v>
      </c>
      <c r="G7" s="29" t="s">
        <v>562</v>
      </c>
      <c r="H7" s="31" t="s">
        <v>576</v>
      </c>
      <c r="I7" s="32" t="s">
        <v>577</v>
      </c>
      <c r="J7" s="33">
        <v>1300000</v>
      </c>
      <c r="K7" s="34">
        <v>1170000</v>
      </c>
      <c r="L7" s="35" t="s">
        <v>565</v>
      </c>
      <c r="M7" s="36" t="s">
        <v>242</v>
      </c>
      <c r="N7" s="40"/>
      <c r="O7" s="41">
        <v>9.7399999999999984</v>
      </c>
      <c r="P7" s="42"/>
      <c r="Q7" s="3">
        <v>0</v>
      </c>
      <c r="R7" s="12">
        <v>20</v>
      </c>
      <c r="S7" s="37">
        <v>15</v>
      </c>
      <c r="T7" s="36">
        <v>30</v>
      </c>
      <c r="U7" s="38">
        <f t="shared" si="0"/>
        <v>16.25</v>
      </c>
      <c r="V7" s="39">
        <f t="shared" si="1"/>
        <v>25.99</v>
      </c>
      <c r="X7" s="21"/>
      <c r="Y7" s="4"/>
    </row>
    <row r="8" spans="1:25" ht="75" x14ac:dyDescent="0.2">
      <c r="A8" s="27" t="s">
        <v>578</v>
      </c>
      <c r="B8" s="29" t="s">
        <v>551</v>
      </c>
      <c r="C8" s="29" t="s">
        <v>126</v>
      </c>
      <c r="D8" s="29" t="s">
        <v>579</v>
      </c>
      <c r="E8" s="30">
        <v>2164</v>
      </c>
      <c r="F8" s="29" t="s">
        <v>126</v>
      </c>
      <c r="G8" s="29" t="s">
        <v>580</v>
      </c>
      <c r="H8" s="31" t="s">
        <v>581</v>
      </c>
      <c r="I8" s="32" t="s">
        <v>582</v>
      </c>
      <c r="J8" s="33">
        <v>900000</v>
      </c>
      <c r="K8" s="34">
        <v>810000</v>
      </c>
      <c r="L8" s="35" t="s">
        <v>142</v>
      </c>
      <c r="M8" s="36" t="s">
        <v>154</v>
      </c>
      <c r="N8" s="40"/>
      <c r="O8" s="41">
        <v>9.2750000000000004</v>
      </c>
      <c r="P8" s="42"/>
      <c r="Q8" s="61">
        <v>0</v>
      </c>
      <c r="R8" s="12">
        <v>20</v>
      </c>
      <c r="S8" s="37">
        <v>15</v>
      </c>
      <c r="T8" s="36">
        <v>30</v>
      </c>
      <c r="U8" s="72">
        <f t="shared" si="0"/>
        <v>16.25</v>
      </c>
      <c r="V8" s="81">
        <f t="shared" si="1"/>
        <v>25.524999999999999</v>
      </c>
      <c r="W8" s="78"/>
      <c r="X8" s="21"/>
      <c r="Y8" s="4"/>
    </row>
    <row r="9" spans="1:25" ht="90" x14ac:dyDescent="0.2">
      <c r="A9" s="27" t="s">
        <v>583</v>
      </c>
      <c r="B9" s="28" t="s">
        <v>551</v>
      </c>
      <c r="C9" s="29" t="s">
        <v>126</v>
      </c>
      <c r="D9" s="29" t="s">
        <v>561</v>
      </c>
      <c r="E9" s="30">
        <v>2129</v>
      </c>
      <c r="F9" s="29" t="s">
        <v>126</v>
      </c>
      <c r="G9" s="29" t="s">
        <v>558</v>
      </c>
      <c r="H9" s="31" t="s">
        <v>584</v>
      </c>
      <c r="I9" s="32" t="s">
        <v>585</v>
      </c>
      <c r="J9" s="33">
        <v>3600000</v>
      </c>
      <c r="K9" s="34">
        <v>3240000</v>
      </c>
      <c r="L9" s="35" t="s">
        <v>167</v>
      </c>
      <c r="M9" s="36" t="s">
        <v>133</v>
      </c>
      <c r="N9" s="40"/>
      <c r="O9" s="41">
        <v>8.9500000000000011</v>
      </c>
      <c r="P9" s="42"/>
      <c r="Q9" s="3">
        <v>0</v>
      </c>
      <c r="R9" s="12">
        <v>20</v>
      </c>
      <c r="S9" s="37">
        <v>15</v>
      </c>
      <c r="T9" s="36">
        <v>30</v>
      </c>
      <c r="U9" s="38">
        <f t="shared" si="0"/>
        <v>16.25</v>
      </c>
      <c r="V9" s="39">
        <f t="shared" si="1"/>
        <v>25.200000000000003</v>
      </c>
      <c r="X9" s="21"/>
      <c r="Y9" s="4"/>
    </row>
    <row r="10" spans="1:25" ht="105" x14ac:dyDescent="0.2">
      <c r="A10" s="27" t="s">
        <v>586</v>
      </c>
      <c r="B10" s="28" t="s">
        <v>551</v>
      </c>
      <c r="C10" s="29" t="s">
        <v>126</v>
      </c>
      <c r="D10" s="29" t="s">
        <v>587</v>
      </c>
      <c r="E10" s="30">
        <v>2922</v>
      </c>
      <c r="F10" s="29" t="s">
        <v>126</v>
      </c>
      <c r="G10" s="29" t="s">
        <v>558</v>
      </c>
      <c r="H10" s="31" t="s">
        <v>588</v>
      </c>
      <c r="I10" s="32" t="s">
        <v>589</v>
      </c>
      <c r="J10" s="33">
        <v>545000</v>
      </c>
      <c r="K10" s="34">
        <v>490500</v>
      </c>
      <c r="L10" s="35" t="s">
        <v>167</v>
      </c>
      <c r="M10" s="36" t="s">
        <v>133</v>
      </c>
      <c r="N10" s="40"/>
      <c r="O10" s="41">
        <v>8.9500000000000011</v>
      </c>
      <c r="P10" s="42"/>
      <c r="Q10" s="3">
        <v>0</v>
      </c>
      <c r="R10" s="12">
        <v>20</v>
      </c>
      <c r="S10" s="37">
        <v>15</v>
      </c>
      <c r="T10" s="36">
        <v>30</v>
      </c>
      <c r="U10" s="38">
        <f t="shared" si="0"/>
        <v>16.25</v>
      </c>
      <c r="V10" s="39">
        <f t="shared" si="1"/>
        <v>25.200000000000003</v>
      </c>
      <c r="X10" s="21"/>
      <c r="Y10" s="4"/>
    </row>
    <row r="11" spans="1:25" ht="60" x14ac:dyDescent="0.2">
      <c r="A11" s="27" t="s">
        <v>590</v>
      </c>
      <c r="B11" s="28" t="s">
        <v>551</v>
      </c>
      <c r="C11" s="29" t="s">
        <v>126</v>
      </c>
      <c r="D11" s="29" t="s">
        <v>591</v>
      </c>
      <c r="E11" s="30">
        <v>3042</v>
      </c>
      <c r="F11" s="29" t="s">
        <v>126</v>
      </c>
      <c r="G11" s="29" t="s">
        <v>553</v>
      </c>
      <c r="H11" s="31" t="s">
        <v>592</v>
      </c>
      <c r="I11" s="32" t="s">
        <v>593</v>
      </c>
      <c r="J11" s="33">
        <v>985000</v>
      </c>
      <c r="K11" s="34">
        <v>886500</v>
      </c>
      <c r="L11" s="35" t="s">
        <v>556</v>
      </c>
      <c r="M11" s="36" t="s">
        <v>242</v>
      </c>
      <c r="N11" s="40"/>
      <c r="O11" s="41">
        <v>8.5</v>
      </c>
      <c r="P11" s="42"/>
      <c r="Q11" s="3">
        <v>0</v>
      </c>
      <c r="R11" s="12">
        <v>20</v>
      </c>
      <c r="S11" s="37">
        <v>15</v>
      </c>
      <c r="T11" s="36">
        <v>30</v>
      </c>
      <c r="U11" s="38">
        <f t="shared" si="0"/>
        <v>16.25</v>
      </c>
      <c r="V11" s="39">
        <f t="shared" si="1"/>
        <v>24.75</v>
      </c>
      <c r="X11" s="21"/>
      <c r="Y11" s="4"/>
    </row>
    <row r="12" spans="1:25" ht="60" x14ac:dyDescent="0.2">
      <c r="A12" s="27" t="s">
        <v>594</v>
      </c>
      <c r="B12" s="28" t="s">
        <v>551</v>
      </c>
      <c r="C12" s="29" t="s">
        <v>126</v>
      </c>
      <c r="D12" s="29" t="s">
        <v>595</v>
      </c>
      <c r="E12" s="30">
        <v>2146</v>
      </c>
      <c r="F12" s="29" t="s">
        <v>126</v>
      </c>
      <c r="G12" s="29" t="s">
        <v>553</v>
      </c>
      <c r="H12" s="31" t="s">
        <v>596</v>
      </c>
      <c r="I12" s="32" t="s">
        <v>597</v>
      </c>
      <c r="J12" s="33">
        <v>3600250</v>
      </c>
      <c r="K12" s="34">
        <v>3240225</v>
      </c>
      <c r="L12" s="35" t="s">
        <v>556</v>
      </c>
      <c r="M12" s="36" t="s">
        <v>242</v>
      </c>
      <c r="N12" s="40"/>
      <c r="O12" s="41">
        <v>8.39</v>
      </c>
      <c r="P12" s="42"/>
      <c r="Q12" s="3">
        <v>0</v>
      </c>
      <c r="R12" s="12">
        <v>20</v>
      </c>
      <c r="S12" s="37">
        <v>15</v>
      </c>
      <c r="T12" s="36">
        <v>30</v>
      </c>
      <c r="U12" s="38">
        <f t="shared" si="0"/>
        <v>16.25</v>
      </c>
      <c r="V12" s="39">
        <f t="shared" si="1"/>
        <v>24.64</v>
      </c>
      <c r="X12" s="21"/>
      <c r="Y12" s="4"/>
    </row>
    <row r="13" spans="1:25" ht="75" x14ac:dyDescent="0.2">
      <c r="A13" s="27" t="s">
        <v>598</v>
      </c>
      <c r="B13" s="29" t="s">
        <v>551</v>
      </c>
      <c r="C13" s="29" t="s">
        <v>126</v>
      </c>
      <c r="D13" s="29" t="s">
        <v>599</v>
      </c>
      <c r="E13" s="30">
        <v>2788</v>
      </c>
      <c r="F13" s="29" t="s">
        <v>126</v>
      </c>
      <c r="G13" s="29" t="s">
        <v>580</v>
      </c>
      <c r="H13" s="31" t="s">
        <v>600</v>
      </c>
      <c r="I13" s="32" t="s">
        <v>601</v>
      </c>
      <c r="J13" s="33">
        <v>350000</v>
      </c>
      <c r="K13" s="34">
        <v>315000</v>
      </c>
      <c r="L13" s="35" t="s">
        <v>142</v>
      </c>
      <c r="M13" s="36" t="s">
        <v>154</v>
      </c>
      <c r="N13" s="40"/>
      <c r="O13" s="41">
        <v>8.0399999999999991</v>
      </c>
      <c r="P13" s="42"/>
      <c r="Q13" s="61">
        <v>0</v>
      </c>
      <c r="R13" s="12">
        <v>20</v>
      </c>
      <c r="S13" s="37">
        <v>15</v>
      </c>
      <c r="T13" s="36">
        <v>30</v>
      </c>
      <c r="U13" s="72">
        <f t="shared" si="0"/>
        <v>16.25</v>
      </c>
      <c r="V13" s="81">
        <f t="shared" si="1"/>
        <v>24.29</v>
      </c>
      <c r="W13" s="78"/>
      <c r="X13" s="21"/>
      <c r="Y13" s="4"/>
    </row>
    <row r="14" spans="1:25" ht="75" x14ac:dyDescent="0.2">
      <c r="A14" s="27" t="s">
        <v>602</v>
      </c>
      <c r="B14" s="28" t="s">
        <v>551</v>
      </c>
      <c r="C14" s="29" t="s">
        <v>126</v>
      </c>
      <c r="D14" s="29" t="s">
        <v>603</v>
      </c>
      <c r="E14" s="30">
        <v>3011</v>
      </c>
      <c r="F14" s="29" t="s">
        <v>126</v>
      </c>
      <c r="G14" s="29" t="s">
        <v>562</v>
      </c>
      <c r="H14" s="31" t="s">
        <v>604</v>
      </c>
      <c r="I14" s="32" t="s">
        <v>605</v>
      </c>
      <c r="J14" s="33">
        <v>260000</v>
      </c>
      <c r="K14" s="34">
        <v>234000</v>
      </c>
      <c r="L14" s="35" t="s">
        <v>565</v>
      </c>
      <c r="M14" s="36" t="s">
        <v>242</v>
      </c>
      <c r="N14" s="40"/>
      <c r="O14" s="41">
        <v>7.5950000000000006</v>
      </c>
      <c r="P14" s="42"/>
      <c r="Q14" s="3">
        <v>0</v>
      </c>
      <c r="R14" s="12">
        <v>20</v>
      </c>
      <c r="S14" s="37">
        <v>15</v>
      </c>
      <c r="T14" s="36">
        <v>30</v>
      </c>
      <c r="U14" s="38">
        <f t="shared" si="0"/>
        <v>16.25</v>
      </c>
      <c r="V14" s="39">
        <f t="shared" si="1"/>
        <v>23.844999999999999</v>
      </c>
      <c r="X14" s="21"/>
      <c r="Y14" s="4"/>
    </row>
    <row r="15" spans="1:25" ht="75" x14ac:dyDescent="0.2">
      <c r="A15" s="27" t="s">
        <v>606</v>
      </c>
      <c r="B15" s="28" t="s">
        <v>551</v>
      </c>
      <c r="C15" s="29" t="s">
        <v>126</v>
      </c>
      <c r="D15" s="29" t="s">
        <v>607</v>
      </c>
      <c r="E15" s="30">
        <v>3012</v>
      </c>
      <c r="F15" s="29" t="s">
        <v>126</v>
      </c>
      <c r="G15" s="29" t="s">
        <v>562</v>
      </c>
      <c r="H15" s="31" t="s">
        <v>608</v>
      </c>
      <c r="I15" s="32" t="s">
        <v>609</v>
      </c>
      <c r="J15" s="33">
        <v>1050000</v>
      </c>
      <c r="K15" s="34">
        <v>945000</v>
      </c>
      <c r="L15" s="35" t="s">
        <v>565</v>
      </c>
      <c r="M15" s="36" t="s">
        <v>242</v>
      </c>
      <c r="N15" s="40"/>
      <c r="O15" s="41">
        <v>7.5950000000000006</v>
      </c>
      <c r="P15" s="42"/>
      <c r="Q15" s="3">
        <v>0</v>
      </c>
      <c r="R15" s="12">
        <v>20</v>
      </c>
      <c r="S15" s="37">
        <v>15</v>
      </c>
      <c r="T15" s="36">
        <v>30</v>
      </c>
      <c r="U15" s="38">
        <f t="shared" si="0"/>
        <v>16.25</v>
      </c>
      <c r="V15" s="39">
        <f t="shared" si="1"/>
        <v>23.844999999999999</v>
      </c>
      <c r="X15" s="21"/>
      <c r="Y15" s="4"/>
    </row>
    <row r="16" spans="1:25" ht="60" x14ac:dyDescent="0.2">
      <c r="A16" s="27" t="s">
        <v>610</v>
      </c>
      <c r="B16" s="28" t="s">
        <v>551</v>
      </c>
      <c r="C16" s="29" t="s">
        <v>126</v>
      </c>
      <c r="D16" s="29" t="s">
        <v>611</v>
      </c>
      <c r="E16" s="30">
        <v>2131</v>
      </c>
      <c r="F16" s="29" t="s">
        <v>126</v>
      </c>
      <c r="G16" s="29" t="s">
        <v>558</v>
      </c>
      <c r="H16" s="31" t="s">
        <v>612</v>
      </c>
      <c r="I16" s="32" t="s">
        <v>613</v>
      </c>
      <c r="J16" s="33">
        <v>465675</v>
      </c>
      <c r="K16" s="34">
        <v>419107.5</v>
      </c>
      <c r="L16" s="35" t="s">
        <v>167</v>
      </c>
      <c r="M16" s="36" t="s">
        <v>133</v>
      </c>
      <c r="N16" s="40"/>
      <c r="O16" s="41">
        <v>6.8600000000000012</v>
      </c>
      <c r="P16" s="42"/>
      <c r="Q16" s="3">
        <v>0</v>
      </c>
      <c r="R16" s="12">
        <v>20</v>
      </c>
      <c r="S16" s="37">
        <v>15</v>
      </c>
      <c r="T16" s="36">
        <v>30</v>
      </c>
      <c r="U16" s="38">
        <f t="shared" si="0"/>
        <v>16.25</v>
      </c>
      <c r="V16" s="39">
        <f t="shared" si="1"/>
        <v>23.11</v>
      </c>
      <c r="X16" s="21"/>
      <c r="Y16" s="4"/>
    </row>
    <row r="17" spans="1:25" ht="75" x14ac:dyDescent="0.2">
      <c r="A17" s="27" t="s">
        <v>614</v>
      </c>
      <c r="B17" s="29" t="s">
        <v>551</v>
      </c>
      <c r="C17" s="29" t="s">
        <v>126</v>
      </c>
      <c r="D17" s="29" t="s">
        <v>615</v>
      </c>
      <c r="E17" s="30">
        <v>2165</v>
      </c>
      <c r="F17" s="29" t="s">
        <v>126</v>
      </c>
      <c r="G17" s="29" t="s">
        <v>580</v>
      </c>
      <c r="H17" s="31" t="s">
        <v>616</v>
      </c>
      <c r="I17" s="32" t="s">
        <v>617</v>
      </c>
      <c r="J17" s="33">
        <v>405000</v>
      </c>
      <c r="K17" s="34">
        <v>364500</v>
      </c>
      <c r="L17" s="35" t="s">
        <v>142</v>
      </c>
      <c r="M17" s="36" t="s">
        <v>154</v>
      </c>
      <c r="N17" s="40"/>
      <c r="O17" s="41">
        <v>6.7099999999999991</v>
      </c>
      <c r="P17" s="42"/>
      <c r="Q17" s="61">
        <v>0</v>
      </c>
      <c r="R17" s="12">
        <v>20</v>
      </c>
      <c r="S17" s="37">
        <v>15</v>
      </c>
      <c r="T17" s="36">
        <v>30</v>
      </c>
      <c r="U17" s="72">
        <f t="shared" si="0"/>
        <v>16.25</v>
      </c>
      <c r="V17" s="81">
        <f t="shared" si="1"/>
        <v>22.96</v>
      </c>
      <c r="W17" s="78"/>
      <c r="X17" s="21"/>
      <c r="Y17" s="4"/>
    </row>
    <row r="18" spans="1:25" ht="75" x14ac:dyDescent="0.2">
      <c r="A18" s="27" t="s">
        <v>618</v>
      </c>
      <c r="B18" s="29" t="s">
        <v>551</v>
      </c>
      <c r="C18" s="29" t="s">
        <v>126</v>
      </c>
      <c r="D18" s="29" t="s">
        <v>619</v>
      </c>
      <c r="E18" s="30">
        <v>2170</v>
      </c>
      <c r="F18" s="29" t="s">
        <v>126</v>
      </c>
      <c r="G18" s="29" t="s">
        <v>580</v>
      </c>
      <c r="H18" s="31" t="s">
        <v>620</v>
      </c>
      <c r="I18" s="32" t="s">
        <v>621</v>
      </c>
      <c r="J18" s="33">
        <v>715000</v>
      </c>
      <c r="K18" s="34">
        <v>643500</v>
      </c>
      <c r="L18" s="35" t="s">
        <v>142</v>
      </c>
      <c r="M18" s="36" t="s">
        <v>154</v>
      </c>
      <c r="N18" s="40"/>
      <c r="O18" s="41">
        <v>6.6749999999999989</v>
      </c>
      <c r="P18" s="42"/>
      <c r="Q18" s="61">
        <v>0</v>
      </c>
      <c r="R18" s="12">
        <v>20</v>
      </c>
      <c r="S18" s="37">
        <v>15</v>
      </c>
      <c r="T18" s="36">
        <v>30</v>
      </c>
      <c r="U18" s="72">
        <f t="shared" si="0"/>
        <v>16.25</v>
      </c>
      <c r="V18" s="81">
        <f t="shared" si="1"/>
        <v>22.924999999999997</v>
      </c>
      <c r="W18" s="78"/>
      <c r="X18" s="21"/>
      <c r="Y18" s="4"/>
    </row>
    <row r="19" spans="1:25" ht="120" x14ac:dyDescent="0.2">
      <c r="A19" s="27" t="s">
        <v>622</v>
      </c>
      <c r="B19" s="28" t="s">
        <v>551</v>
      </c>
      <c r="C19" s="29" t="s">
        <v>126</v>
      </c>
      <c r="D19" s="29" t="s">
        <v>615</v>
      </c>
      <c r="E19" s="30">
        <v>2923</v>
      </c>
      <c r="F19" s="29" t="s">
        <v>126</v>
      </c>
      <c r="G19" s="29" t="s">
        <v>558</v>
      </c>
      <c r="H19" s="31" t="s">
        <v>623</v>
      </c>
      <c r="I19" s="32" t="s">
        <v>624</v>
      </c>
      <c r="J19" s="33">
        <v>520000</v>
      </c>
      <c r="K19" s="34">
        <v>468000</v>
      </c>
      <c r="L19" s="35" t="s">
        <v>167</v>
      </c>
      <c r="M19" s="36" t="s">
        <v>133</v>
      </c>
      <c r="N19" s="40"/>
      <c r="O19" s="41">
        <v>6.3000000000000007</v>
      </c>
      <c r="P19" s="42"/>
      <c r="Q19" s="3">
        <v>0</v>
      </c>
      <c r="R19" s="12">
        <v>20</v>
      </c>
      <c r="S19" s="37">
        <v>15</v>
      </c>
      <c r="T19" s="36">
        <v>30</v>
      </c>
      <c r="U19" s="38">
        <f t="shared" si="0"/>
        <v>16.25</v>
      </c>
      <c r="V19" s="39">
        <f t="shared" si="1"/>
        <v>22.55</v>
      </c>
      <c r="X19" s="21"/>
      <c r="Y19" s="4"/>
    </row>
    <row r="20" spans="1:25" ht="105" x14ac:dyDescent="0.2">
      <c r="A20" s="27" t="s">
        <v>625</v>
      </c>
      <c r="B20" s="28" t="s">
        <v>551</v>
      </c>
      <c r="C20" s="29" t="s">
        <v>126</v>
      </c>
      <c r="D20" s="29" t="s">
        <v>626</v>
      </c>
      <c r="E20" s="30">
        <v>2127</v>
      </c>
      <c r="F20" s="29" t="s">
        <v>126</v>
      </c>
      <c r="G20" s="29" t="s">
        <v>558</v>
      </c>
      <c r="H20" s="31" t="s">
        <v>627</v>
      </c>
      <c r="I20" s="32" t="s">
        <v>628</v>
      </c>
      <c r="J20" s="33">
        <v>4015295</v>
      </c>
      <c r="K20" s="34">
        <v>3613765.5</v>
      </c>
      <c r="L20" s="35" t="s">
        <v>167</v>
      </c>
      <c r="M20" s="36" t="s">
        <v>133</v>
      </c>
      <c r="N20" s="40"/>
      <c r="O20" s="41">
        <v>6.26</v>
      </c>
      <c r="P20" s="42"/>
      <c r="Q20" s="3">
        <v>0</v>
      </c>
      <c r="R20" s="12">
        <v>20</v>
      </c>
      <c r="S20" s="37">
        <v>15</v>
      </c>
      <c r="T20" s="36">
        <v>30</v>
      </c>
      <c r="U20" s="38">
        <f t="shared" si="0"/>
        <v>16.25</v>
      </c>
      <c r="V20" s="39">
        <f t="shared" si="1"/>
        <v>22.509999999999998</v>
      </c>
      <c r="X20" s="21"/>
      <c r="Y20" s="4"/>
    </row>
    <row r="21" spans="1:25" ht="60" x14ac:dyDescent="0.2">
      <c r="A21" s="27" t="s">
        <v>629</v>
      </c>
      <c r="B21" s="28" t="s">
        <v>551</v>
      </c>
      <c r="C21" s="29" t="s">
        <v>126</v>
      </c>
      <c r="D21" s="29" t="s">
        <v>599</v>
      </c>
      <c r="E21" s="30">
        <v>2921</v>
      </c>
      <c r="F21" s="29" t="s">
        <v>126</v>
      </c>
      <c r="G21" s="29" t="s">
        <v>558</v>
      </c>
      <c r="H21" s="31" t="s">
        <v>630</v>
      </c>
      <c r="I21" s="32" t="s">
        <v>631</v>
      </c>
      <c r="J21" s="33">
        <v>500000</v>
      </c>
      <c r="K21" s="34">
        <v>450000</v>
      </c>
      <c r="L21" s="35" t="s">
        <v>167</v>
      </c>
      <c r="M21" s="36" t="s">
        <v>133</v>
      </c>
      <c r="N21" s="40"/>
      <c r="O21" s="41">
        <v>6.26</v>
      </c>
      <c r="P21" s="42"/>
      <c r="Q21" s="3">
        <v>0</v>
      </c>
      <c r="R21" s="12">
        <v>20</v>
      </c>
      <c r="S21" s="37">
        <v>15</v>
      </c>
      <c r="T21" s="36">
        <v>30</v>
      </c>
      <c r="U21" s="38">
        <f t="shared" si="0"/>
        <v>16.25</v>
      </c>
      <c r="V21" s="39">
        <f t="shared" si="1"/>
        <v>22.509999999999998</v>
      </c>
      <c r="X21" s="21"/>
      <c r="Y21" s="4"/>
    </row>
    <row r="22" spans="1:25" ht="75" x14ac:dyDescent="0.2">
      <c r="A22" s="27" t="s">
        <v>632</v>
      </c>
      <c r="B22" s="28" t="s">
        <v>551</v>
      </c>
      <c r="C22" s="29" t="s">
        <v>126</v>
      </c>
      <c r="D22" s="29" t="s">
        <v>615</v>
      </c>
      <c r="E22" s="30">
        <v>2158</v>
      </c>
      <c r="F22" s="29" t="s">
        <v>126</v>
      </c>
      <c r="G22" s="29" t="s">
        <v>571</v>
      </c>
      <c r="H22" s="31" t="s">
        <v>633</v>
      </c>
      <c r="I22" s="32" t="s">
        <v>634</v>
      </c>
      <c r="J22" s="33">
        <v>792000</v>
      </c>
      <c r="K22" s="34">
        <v>712800</v>
      </c>
      <c r="L22" s="35" t="s">
        <v>167</v>
      </c>
      <c r="M22" s="36" t="s">
        <v>168</v>
      </c>
      <c r="N22" s="40"/>
      <c r="O22" s="41">
        <v>6.2</v>
      </c>
      <c r="P22" s="42"/>
      <c r="Q22" s="3">
        <v>0</v>
      </c>
      <c r="R22" s="12">
        <v>20</v>
      </c>
      <c r="S22" s="37">
        <v>15</v>
      </c>
      <c r="T22" s="36">
        <v>30</v>
      </c>
      <c r="U22" s="38">
        <f t="shared" si="0"/>
        <v>16.25</v>
      </c>
      <c r="V22" s="39">
        <f t="shared" si="1"/>
        <v>22.45</v>
      </c>
      <c r="X22" s="21"/>
      <c r="Y22" s="4"/>
    </row>
    <row r="23" spans="1:25" ht="60" x14ac:dyDescent="0.2">
      <c r="A23" s="27" t="s">
        <v>635</v>
      </c>
      <c r="B23" s="28" t="s">
        <v>551</v>
      </c>
      <c r="C23" s="29" t="s">
        <v>126</v>
      </c>
      <c r="D23" s="29" t="s">
        <v>615</v>
      </c>
      <c r="E23" s="30">
        <v>2926</v>
      </c>
      <c r="F23" s="29" t="s">
        <v>126</v>
      </c>
      <c r="G23" s="29" t="s">
        <v>558</v>
      </c>
      <c r="H23" s="31" t="s">
        <v>636</v>
      </c>
      <c r="I23" s="32" t="s">
        <v>637</v>
      </c>
      <c r="J23" s="33">
        <v>205000</v>
      </c>
      <c r="K23" s="34">
        <v>184500</v>
      </c>
      <c r="L23" s="35" t="s">
        <v>167</v>
      </c>
      <c r="M23" s="36" t="s">
        <v>133</v>
      </c>
      <c r="N23" s="40"/>
      <c r="O23" s="41">
        <v>6.18</v>
      </c>
      <c r="P23" s="42"/>
      <c r="Q23" s="3">
        <v>0</v>
      </c>
      <c r="R23" s="12">
        <v>20</v>
      </c>
      <c r="S23" s="37">
        <v>15</v>
      </c>
      <c r="T23" s="36">
        <v>30</v>
      </c>
      <c r="U23" s="38">
        <f t="shared" si="0"/>
        <v>16.25</v>
      </c>
      <c r="V23" s="39">
        <f t="shared" si="1"/>
        <v>22.43</v>
      </c>
      <c r="X23" s="21"/>
      <c r="Y23" s="4"/>
    </row>
    <row r="24" spans="1:25" ht="60" x14ac:dyDescent="0.2">
      <c r="A24" s="27" t="s">
        <v>638</v>
      </c>
      <c r="B24" s="28" t="s">
        <v>551</v>
      </c>
      <c r="C24" s="29" t="s">
        <v>126</v>
      </c>
      <c r="D24" s="29" t="s">
        <v>615</v>
      </c>
      <c r="E24" s="30">
        <v>2148</v>
      </c>
      <c r="F24" s="29" t="s">
        <v>126</v>
      </c>
      <c r="G24" s="29" t="s">
        <v>553</v>
      </c>
      <c r="H24" s="31" t="s">
        <v>639</v>
      </c>
      <c r="I24" s="32" t="s">
        <v>640</v>
      </c>
      <c r="J24" s="33">
        <v>162500</v>
      </c>
      <c r="K24" s="34">
        <v>146250</v>
      </c>
      <c r="L24" s="35" t="s">
        <v>556</v>
      </c>
      <c r="M24" s="36" t="s">
        <v>242</v>
      </c>
      <c r="N24" s="40"/>
      <c r="O24" s="41">
        <v>5.9</v>
      </c>
      <c r="P24" s="42"/>
      <c r="Q24" s="3">
        <v>0</v>
      </c>
      <c r="R24" s="12">
        <v>20</v>
      </c>
      <c r="S24" s="37">
        <v>15</v>
      </c>
      <c r="T24" s="36">
        <v>30</v>
      </c>
      <c r="U24" s="38">
        <f t="shared" si="0"/>
        <v>16.25</v>
      </c>
      <c r="V24" s="39">
        <f t="shared" si="1"/>
        <v>22.15</v>
      </c>
      <c r="X24" s="21"/>
      <c r="Y24" s="4"/>
    </row>
    <row r="25" spans="1:25" ht="165" x14ac:dyDescent="0.2">
      <c r="A25" s="27" t="s">
        <v>641</v>
      </c>
      <c r="B25" s="29" t="s">
        <v>551</v>
      </c>
      <c r="C25" s="29" t="s">
        <v>126</v>
      </c>
      <c r="D25" s="29" t="s">
        <v>599</v>
      </c>
      <c r="E25" s="30">
        <v>2317</v>
      </c>
      <c r="F25" s="29" t="s">
        <v>126</v>
      </c>
      <c r="G25" s="29" t="s">
        <v>642</v>
      </c>
      <c r="H25" s="31" t="s">
        <v>643</v>
      </c>
      <c r="I25" s="32" t="s">
        <v>644</v>
      </c>
      <c r="J25" s="33">
        <v>2550000</v>
      </c>
      <c r="K25" s="34">
        <v>2295000</v>
      </c>
      <c r="L25" s="35" t="s">
        <v>645</v>
      </c>
      <c r="M25" s="36" t="s">
        <v>195</v>
      </c>
      <c r="N25" s="40"/>
      <c r="O25" s="41">
        <v>5.5600000000000005</v>
      </c>
      <c r="P25" s="42"/>
      <c r="Q25" s="61">
        <v>0</v>
      </c>
      <c r="R25" s="12">
        <v>20</v>
      </c>
      <c r="S25" s="37">
        <v>15</v>
      </c>
      <c r="T25" s="36">
        <v>30</v>
      </c>
      <c r="U25" s="72">
        <f t="shared" si="0"/>
        <v>16.25</v>
      </c>
      <c r="V25" s="81">
        <f t="shared" si="1"/>
        <v>21.810000000000002</v>
      </c>
      <c r="W25" s="78"/>
      <c r="X25" s="21"/>
      <c r="Y25" s="4"/>
    </row>
    <row r="26" spans="1:25" ht="75" x14ac:dyDescent="0.2">
      <c r="A26" s="27" t="s">
        <v>646</v>
      </c>
      <c r="B26" s="28" t="s">
        <v>551</v>
      </c>
      <c r="C26" s="29" t="s">
        <v>126</v>
      </c>
      <c r="D26" s="29" t="s">
        <v>599</v>
      </c>
      <c r="E26" s="30">
        <v>2318</v>
      </c>
      <c r="F26" s="29" t="s">
        <v>126</v>
      </c>
      <c r="G26" s="29" t="s">
        <v>642</v>
      </c>
      <c r="H26" s="31" t="s">
        <v>647</v>
      </c>
      <c r="I26" s="32" t="s">
        <v>648</v>
      </c>
      <c r="J26" s="33">
        <v>840000</v>
      </c>
      <c r="K26" s="34">
        <v>756000</v>
      </c>
      <c r="L26" s="35" t="s">
        <v>645</v>
      </c>
      <c r="M26" s="36" t="s">
        <v>195</v>
      </c>
      <c r="N26" s="40"/>
      <c r="O26" s="41">
        <v>4.9600000000000009</v>
      </c>
      <c r="P26" s="42"/>
      <c r="Q26" s="3">
        <v>0</v>
      </c>
      <c r="R26" s="12">
        <v>20</v>
      </c>
      <c r="S26" s="37">
        <v>15</v>
      </c>
      <c r="T26" s="36">
        <v>30</v>
      </c>
      <c r="U26" s="38">
        <f t="shared" si="0"/>
        <v>16.25</v>
      </c>
      <c r="V26" s="39">
        <f t="shared" si="1"/>
        <v>21.21</v>
      </c>
      <c r="X26" s="21"/>
      <c r="Y26" s="4"/>
    </row>
    <row r="27" spans="1:25" ht="75" x14ac:dyDescent="0.2">
      <c r="A27" s="27" t="s">
        <v>649</v>
      </c>
      <c r="B27" s="28" t="s">
        <v>551</v>
      </c>
      <c r="C27" s="29" t="s">
        <v>126</v>
      </c>
      <c r="D27" s="29" t="s">
        <v>599</v>
      </c>
      <c r="E27" s="30">
        <v>2324</v>
      </c>
      <c r="F27" s="29" t="s">
        <v>126</v>
      </c>
      <c r="G27" s="29" t="s">
        <v>642</v>
      </c>
      <c r="H27" s="31" t="s">
        <v>650</v>
      </c>
      <c r="I27" s="32" t="s">
        <v>651</v>
      </c>
      <c r="J27" s="33">
        <v>685000</v>
      </c>
      <c r="K27" s="34">
        <v>616500</v>
      </c>
      <c r="L27" s="35" t="s">
        <v>645</v>
      </c>
      <c r="M27" s="36" t="s">
        <v>195</v>
      </c>
      <c r="N27" s="40"/>
      <c r="O27" s="41">
        <v>4.9600000000000009</v>
      </c>
      <c r="P27" s="42"/>
      <c r="Q27" s="3">
        <v>0</v>
      </c>
      <c r="R27" s="12">
        <v>20</v>
      </c>
      <c r="S27" s="37">
        <v>15</v>
      </c>
      <c r="T27" s="36">
        <v>30</v>
      </c>
      <c r="U27" s="38">
        <f t="shared" si="0"/>
        <v>16.25</v>
      </c>
      <c r="V27" s="39">
        <f t="shared" si="1"/>
        <v>21.21</v>
      </c>
      <c r="X27" s="21"/>
      <c r="Y27" s="4"/>
    </row>
    <row r="28" spans="1:25" ht="75" x14ac:dyDescent="0.2">
      <c r="A28" s="27" t="s">
        <v>652</v>
      </c>
      <c r="B28" s="29" t="s">
        <v>551</v>
      </c>
      <c r="C28" s="29" t="s">
        <v>126</v>
      </c>
      <c r="D28" s="29" t="s">
        <v>599</v>
      </c>
      <c r="E28" s="30">
        <v>2789</v>
      </c>
      <c r="F28" s="29" t="s">
        <v>126</v>
      </c>
      <c r="G28" s="29" t="s">
        <v>580</v>
      </c>
      <c r="H28" s="31" t="s">
        <v>653</v>
      </c>
      <c r="I28" s="32" t="s">
        <v>654</v>
      </c>
      <c r="J28" s="33">
        <v>575000</v>
      </c>
      <c r="K28" s="34">
        <v>517500</v>
      </c>
      <c r="L28" s="35" t="s">
        <v>142</v>
      </c>
      <c r="M28" s="36" t="s">
        <v>154</v>
      </c>
      <c r="N28" s="40"/>
      <c r="O28" s="41">
        <v>4.66</v>
      </c>
      <c r="P28" s="42"/>
      <c r="Q28" s="61">
        <v>0</v>
      </c>
      <c r="R28" s="12">
        <v>20</v>
      </c>
      <c r="S28" s="37">
        <v>15</v>
      </c>
      <c r="T28" s="36">
        <v>30</v>
      </c>
      <c r="U28" s="72">
        <f t="shared" si="0"/>
        <v>16.25</v>
      </c>
      <c r="V28" s="81">
        <f t="shared" si="1"/>
        <v>20.91</v>
      </c>
      <c r="W28" s="78"/>
      <c r="X28" s="21"/>
      <c r="Y28" s="4"/>
    </row>
    <row r="29" spans="1:25" ht="75" x14ac:dyDescent="0.2">
      <c r="A29" s="27" t="s">
        <v>655</v>
      </c>
      <c r="B29" s="29" t="s">
        <v>551</v>
      </c>
      <c r="C29" s="29" t="s">
        <v>126</v>
      </c>
      <c r="D29" s="29" t="s">
        <v>599</v>
      </c>
      <c r="E29" s="30">
        <v>2791</v>
      </c>
      <c r="F29" s="29" t="s">
        <v>126</v>
      </c>
      <c r="G29" s="29" t="s">
        <v>580</v>
      </c>
      <c r="H29" s="31" t="s">
        <v>656</v>
      </c>
      <c r="I29" s="32" t="s">
        <v>657</v>
      </c>
      <c r="J29" s="33">
        <v>800000</v>
      </c>
      <c r="K29" s="34">
        <v>720000</v>
      </c>
      <c r="L29" s="35" t="s">
        <v>142</v>
      </c>
      <c r="M29" s="36" t="s">
        <v>154</v>
      </c>
      <c r="N29" s="40"/>
      <c r="O29" s="41">
        <v>4.66</v>
      </c>
      <c r="P29" s="42"/>
      <c r="Q29" s="61">
        <v>0</v>
      </c>
      <c r="R29" s="12">
        <v>20</v>
      </c>
      <c r="S29" s="37">
        <v>15</v>
      </c>
      <c r="T29" s="36">
        <v>30</v>
      </c>
      <c r="U29" s="72">
        <f t="shared" si="0"/>
        <v>16.25</v>
      </c>
      <c r="V29" s="81">
        <f t="shared" si="1"/>
        <v>20.91</v>
      </c>
      <c r="W29" s="78"/>
      <c r="X29" s="21"/>
      <c r="Y29" s="4"/>
    </row>
    <row r="30" spans="1:25" ht="75" x14ac:dyDescent="0.2">
      <c r="A30" s="27" t="s">
        <v>658</v>
      </c>
      <c r="B30" s="28" t="s">
        <v>551</v>
      </c>
      <c r="C30" s="29" t="s">
        <v>126</v>
      </c>
      <c r="D30" s="29" t="s">
        <v>611</v>
      </c>
      <c r="E30" s="30">
        <v>2335</v>
      </c>
      <c r="F30" s="29" t="s">
        <v>126</v>
      </c>
      <c r="G30" s="29" t="s">
        <v>562</v>
      </c>
      <c r="H30" s="31" t="s">
        <v>659</v>
      </c>
      <c r="I30" s="32" t="s">
        <v>660</v>
      </c>
      <c r="J30" s="33">
        <v>280000</v>
      </c>
      <c r="K30" s="34">
        <v>252000</v>
      </c>
      <c r="L30" s="35" t="s">
        <v>565</v>
      </c>
      <c r="M30" s="36" t="s">
        <v>242</v>
      </c>
      <c r="N30" s="40"/>
      <c r="O30" s="41">
        <v>3.7600000000000002</v>
      </c>
      <c r="P30" s="42"/>
      <c r="Q30" s="3">
        <v>0</v>
      </c>
      <c r="R30" s="12">
        <v>20</v>
      </c>
      <c r="S30" s="37">
        <v>15</v>
      </c>
      <c r="T30" s="36">
        <v>30</v>
      </c>
      <c r="U30" s="38">
        <f t="shared" si="0"/>
        <v>16.25</v>
      </c>
      <c r="V30" s="39">
        <f t="shared" si="1"/>
        <v>20.010000000000002</v>
      </c>
      <c r="X30" s="21"/>
      <c r="Y30" s="4"/>
    </row>
    <row r="31" spans="1:25" ht="75" x14ac:dyDescent="0.2">
      <c r="A31" s="27" t="s">
        <v>661</v>
      </c>
      <c r="B31" s="28" t="s">
        <v>551</v>
      </c>
      <c r="C31" s="29" t="s">
        <v>126</v>
      </c>
      <c r="D31" s="29" t="s">
        <v>599</v>
      </c>
      <c r="E31" s="30">
        <v>2338</v>
      </c>
      <c r="F31" s="29" t="s">
        <v>126</v>
      </c>
      <c r="G31" s="29" t="s">
        <v>562</v>
      </c>
      <c r="H31" s="31" t="s">
        <v>662</v>
      </c>
      <c r="I31" s="32" t="s">
        <v>663</v>
      </c>
      <c r="J31" s="33">
        <v>1080000</v>
      </c>
      <c r="K31" s="34">
        <v>972000</v>
      </c>
      <c r="L31" s="35" t="s">
        <v>565</v>
      </c>
      <c r="M31" s="36" t="s">
        <v>242</v>
      </c>
      <c r="N31" s="40"/>
      <c r="O31" s="41">
        <v>3.7600000000000002</v>
      </c>
      <c r="P31" s="42"/>
      <c r="Q31" s="3">
        <v>0</v>
      </c>
      <c r="R31" s="12">
        <v>20</v>
      </c>
      <c r="S31" s="37">
        <v>15</v>
      </c>
      <c r="T31" s="36">
        <v>30</v>
      </c>
      <c r="U31" s="38">
        <f t="shared" si="0"/>
        <v>16.25</v>
      </c>
      <c r="V31" s="39">
        <f t="shared" si="1"/>
        <v>20.010000000000002</v>
      </c>
      <c r="X31" s="21"/>
      <c r="Y31" s="4"/>
    </row>
    <row r="32" spans="1:25" ht="75" x14ac:dyDescent="0.2">
      <c r="A32" s="27" t="s">
        <v>664</v>
      </c>
      <c r="B32" s="28" t="s">
        <v>551</v>
      </c>
      <c r="C32" s="29" t="s">
        <v>126</v>
      </c>
      <c r="D32" s="29" t="s">
        <v>599</v>
      </c>
      <c r="E32" s="30">
        <v>3009</v>
      </c>
      <c r="F32" s="29" t="s">
        <v>126</v>
      </c>
      <c r="G32" s="29" t="s">
        <v>562</v>
      </c>
      <c r="H32" s="31" t="s">
        <v>656</v>
      </c>
      <c r="I32" s="32" t="s">
        <v>665</v>
      </c>
      <c r="J32" s="33">
        <v>870000</v>
      </c>
      <c r="K32" s="34">
        <v>783000</v>
      </c>
      <c r="L32" s="35" t="s">
        <v>565</v>
      </c>
      <c r="M32" s="36" t="s">
        <v>242</v>
      </c>
      <c r="N32" s="40"/>
      <c r="O32" s="41">
        <v>3.7600000000000002</v>
      </c>
      <c r="P32" s="42"/>
      <c r="Q32" s="3">
        <v>0</v>
      </c>
      <c r="R32" s="12">
        <v>20</v>
      </c>
      <c r="S32" s="37">
        <v>15</v>
      </c>
      <c r="T32" s="36">
        <v>30</v>
      </c>
      <c r="U32" s="38">
        <f t="shared" si="0"/>
        <v>16.25</v>
      </c>
      <c r="V32" s="39">
        <f t="shared" si="1"/>
        <v>20.010000000000002</v>
      </c>
      <c r="X32" s="21"/>
      <c r="Y32" s="4"/>
    </row>
    <row r="33" spans="1:25" ht="75" x14ac:dyDescent="0.2">
      <c r="A33" s="27" t="s">
        <v>666</v>
      </c>
      <c r="B33" s="28" t="s">
        <v>551</v>
      </c>
      <c r="C33" s="29" t="s">
        <v>126</v>
      </c>
      <c r="D33" s="29" t="s">
        <v>599</v>
      </c>
      <c r="E33" s="30">
        <v>2898</v>
      </c>
      <c r="F33" s="29" t="s">
        <v>126</v>
      </c>
      <c r="G33" s="29" t="s">
        <v>571</v>
      </c>
      <c r="H33" s="31" t="s">
        <v>667</v>
      </c>
      <c r="I33" s="32" t="s">
        <v>668</v>
      </c>
      <c r="J33" s="33">
        <v>570000</v>
      </c>
      <c r="K33" s="34">
        <v>513000</v>
      </c>
      <c r="L33" s="35" t="s">
        <v>167</v>
      </c>
      <c r="M33" s="36" t="s">
        <v>168</v>
      </c>
      <c r="N33" s="40"/>
      <c r="O33" s="41">
        <v>3.5600000000000005</v>
      </c>
      <c r="P33" s="42"/>
      <c r="Q33" s="3">
        <v>0</v>
      </c>
      <c r="R33" s="12">
        <v>20</v>
      </c>
      <c r="S33" s="37">
        <v>15</v>
      </c>
      <c r="T33" s="36">
        <v>30</v>
      </c>
      <c r="U33" s="38">
        <f t="shared" si="0"/>
        <v>16.25</v>
      </c>
      <c r="V33" s="39">
        <f t="shared" si="1"/>
        <v>19.810000000000002</v>
      </c>
      <c r="X33" s="21"/>
      <c r="Y33" s="4"/>
    </row>
    <row r="34" spans="1:25" x14ac:dyDescent="0.2">
      <c r="X34" s="71">
        <f>SUM(X2:X33)</f>
        <v>200</v>
      </c>
    </row>
  </sheetData>
  <pageMargins left="0.25" right="0.25" top="0.75" bottom="0.75" header="0.3" footer="0.3"/>
  <pageSetup paperSize="17" scale="67" fitToHeight="0" orientation="landscape" r:id="rId1"/>
  <headerFooter>
    <oddHeader>&amp;CNCDOT Division 4 Division Aviation Draft Score
&amp;RJune 24, 2014</oddHead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'[6]Aviation Project Instructions'!#REF!</xm:f>
          </x14:formula1>
          <xm:sqref>B2:C33 F2:F33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1"/>
  <sheetViews>
    <sheetView zoomScale="80" zoomScaleNormal="80" workbookViewId="0"/>
  </sheetViews>
  <sheetFormatPr defaultRowHeight="12.75" x14ac:dyDescent="0.2"/>
  <cols>
    <col min="1" max="1" width="10.42578125" customWidth="1"/>
    <col min="4" max="4" width="10.5703125" customWidth="1"/>
    <col min="5" max="5" width="11" customWidth="1"/>
    <col min="7" max="7" width="28.7109375" customWidth="1"/>
    <col min="9" max="9" width="26.5703125" customWidth="1"/>
    <col min="10" max="11" width="10.85546875" bestFit="1" customWidth="1"/>
    <col min="12" max="12" width="12.7109375" customWidth="1"/>
    <col min="14" max="14" width="1.42578125" customWidth="1"/>
    <col min="15" max="15" width="12.140625" customWidth="1"/>
    <col min="16" max="16" width="1.140625" customWidth="1"/>
    <col min="18" max="18" width="12.7109375" bestFit="1" customWidth="1"/>
    <col min="19" max="19" width="15.140625" customWidth="1"/>
    <col min="20" max="20" width="10.28515625" bestFit="1" customWidth="1"/>
    <col min="21" max="21" width="12.7109375" bestFit="1" customWidth="1"/>
    <col min="22" max="22" width="12.42578125" customWidth="1"/>
    <col min="23" max="23" width="1.140625" customWidth="1"/>
    <col min="25" max="25" width="13.7109375" customWidth="1"/>
    <col min="26" max="26" width="11" bestFit="1" customWidth="1"/>
  </cols>
  <sheetData>
    <row r="1" spans="1:26" ht="63.75" x14ac:dyDescent="0.2">
      <c r="A1" s="1" t="s">
        <v>0</v>
      </c>
      <c r="B1" s="1" t="s">
        <v>1</v>
      </c>
      <c r="C1" s="1" t="s">
        <v>2</v>
      </c>
      <c r="D1" s="1" t="s">
        <v>3</v>
      </c>
      <c r="E1" s="1" t="s">
        <v>4</v>
      </c>
      <c r="F1" s="1" t="s">
        <v>5</v>
      </c>
      <c r="G1" s="1" t="s">
        <v>6</v>
      </c>
      <c r="H1" s="2" t="s">
        <v>669</v>
      </c>
      <c r="I1" s="1" t="s">
        <v>7</v>
      </c>
      <c r="J1" s="68" t="s">
        <v>12</v>
      </c>
      <c r="K1" s="68" t="s">
        <v>8</v>
      </c>
      <c r="L1" s="43" t="s">
        <v>10</v>
      </c>
      <c r="M1" s="44" t="s">
        <v>11</v>
      </c>
      <c r="N1" s="18"/>
      <c r="O1" s="16" t="s">
        <v>670</v>
      </c>
      <c r="P1" s="11"/>
      <c r="Q1" s="45" t="s">
        <v>546</v>
      </c>
      <c r="R1" s="45" t="s">
        <v>671</v>
      </c>
      <c r="S1" s="45" t="s">
        <v>548</v>
      </c>
      <c r="T1" s="45" t="s">
        <v>549</v>
      </c>
      <c r="U1" s="46" t="s">
        <v>509</v>
      </c>
      <c r="V1" s="47" t="s">
        <v>851</v>
      </c>
      <c r="X1" s="4" t="s">
        <v>864</v>
      </c>
      <c r="Y1" s="4" t="s">
        <v>506</v>
      </c>
    </row>
    <row r="2" spans="1:26" ht="75" x14ac:dyDescent="0.2">
      <c r="A2" s="48" t="s">
        <v>672</v>
      </c>
      <c r="B2" s="82" t="s">
        <v>673</v>
      </c>
      <c r="C2" s="48"/>
      <c r="D2" s="50" t="s">
        <v>674</v>
      </c>
      <c r="E2" s="50" t="s">
        <v>675</v>
      </c>
      <c r="F2" s="50" t="s">
        <v>676</v>
      </c>
      <c r="G2" s="50" t="s">
        <v>677</v>
      </c>
      <c r="H2" s="51">
        <v>0.39142252999999999</v>
      </c>
      <c r="I2" s="50" t="s">
        <v>678</v>
      </c>
      <c r="J2" s="69">
        <v>125000</v>
      </c>
      <c r="K2" s="69">
        <v>125000</v>
      </c>
      <c r="L2" s="70" t="s">
        <v>241</v>
      </c>
      <c r="M2" s="70" t="s">
        <v>679</v>
      </c>
      <c r="N2" s="52"/>
      <c r="O2" s="53">
        <v>37.0518574313</v>
      </c>
      <c r="P2" s="54"/>
      <c r="Q2" s="61">
        <v>26.25</v>
      </c>
      <c r="R2" s="12">
        <v>20</v>
      </c>
      <c r="S2" s="61">
        <v>15</v>
      </c>
      <c r="T2" s="61">
        <v>30</v>
      </c>
      <c r="U2" s="81">
        <f t="shared" ref="U2:U34" si="0">SUM(Q2:T2)*0.25</f>
        <v>22.8125</v>
      </c>
      <c r="V2" s="81">
        <f t="shared" ref="V2:V34" si="1">O2+U2</f>
        <v>59.8643574313</v>
      </c>
      <c r="W2" s="78"/>
      <c r="X2" s="77">
        <v>100</v>
      </c>
      <c r="Y2" s="4" t="s">
        <v>868</v>
      </c>
      <c r="Z2" s="76"/>
    </row>
    <row r="3" spans="1:26" ht="75" x14ac:dyDescent="0.2">
      <c r="A3" s="48" t="s">
        <v>680</v>
      </c>
      <c r="B3" s="82" t="s">
        <v>673</v>
      </c>
      <c r="C3" s="55"/>
      <c r="D3" s="50" t="s">
        <v>681</v>
      </c>
      <c r="E3" s="83" t="s">
        <v>682</v>
      </c>
      <c r="F3" s="83" t="s">
        <v>147</v>
      </c>
      <c r="G3" s="50" t="s">
        <v>683</v>
      </c>
      <c r="H3" s="51">
        <v>1.70347713</v>
      </c>
      <c r="I3" s="50" t="s">
        <v>684</v>
      </c>
      <c r="J3" s="69">
        <v>150000</v>
      </c>
      <c r="K3" s="69">
        <v>150000</v>
      </c>
      <c r="L3" s="70" t="s">
        <v>194</v>
      </c>
      <c r="M3" s="70" t="s">
        <v>685</v>
      </c>
      <c r="N3" s="52"/>
      <c r="O3" s="53">
        <v>35.576432993375001</v>
      </c>
      <c r="P3" s="54"/>
      <c r="Q3" s="61">
        <v>17.5</v>
      </c>
      <c r="R3" s="12">
        <v>20</v>
      </c>
      <c r="S3" s="61">
        <v>15</v>
      </c>
      <c r="T3" s="61">
        <v>30</v>
      </c>
      <c r="U3" s="81">
        <f t="shared" si="0"/>
        <v>20.625</v>
      </c>
      <c r="V3" s="81">
        <f t="shared" si="1"/>
        <v>56.201432993375001</v>
      </c>
      <c r="W3" s="78"/>
      <c r="X3" s="77">
        <v>100</v>
      </c>
      <c r="Y3" s="4" t="s">
        <v>868</v>
      </c>
      <c r="Z3" s="76"/>
    </row>
    <row r="4" spans="1:26" ht="75" x14ac:dyDescent="0.2">
      <c r="A4" s="48" t="s">
        <v>686</v>
      </c>
      <c r="B4" s="49" t="s">
        <v>673</v>
      </c>
      <c r="C4" s="55"/>
      <c r="D4" s="50" t="s">
        <v>676</v>
      </c>
      <c r="E4" s="50" t="s">
        <v>687</v>
      </c>
      <c r="F4" s="50" t="s">
        <v>688</v>
      </c>
      <c r="G4" s="50" t="s">
        <v>689</v>
      </c>
      <c r="H4" s="51">
        <v>0.87327935999999995</v>
      </c>
      <c r="I4" s="50" t="s">
        <v>690</v>
      </c>
      <c r="J4" s="69">
        <v>200000</v>
      </c>
      <c r="K4" s="69">
        <v>200000</v>
      </c>
      <c r="L4" s="70" t="s">
        <v>241</v>
      </c>
      <c r="M4" s="70" t="s">
        <v>679</v>
      </c>
      <c r="N4" s="52"/>
      <c r="O4" s="53">
        <v>29.407775108519999</v>
      </c>
      <c r="P4" s="54"/>
      <c r="Q4" s="3">
        <v>26.25</v>
      </c>
      <c r="R4" s="12">
        <v>20</v>
      </c>
      <c r="S4" s="3">
        <v>15</v>
      </c>
      <c r="T4" s="3">
        <v>30</v>
      </c>
      <c r="U4" s="39">
        <f t="shared" si="0"/>
        <v>22.8125</v>
      </c>
      <c r="V4" s="39">
        <f t="shared" si="1"/>
        <v>52.220275108519999</v>
      </c>
      <c r="X4" s="77">
        <v>0</v>
      </c>
      <c r="Y4" s="4" t="s">
        <v>858</v>
      </c>
      <c r="Z4" s="76"/>
    </row>
    <row r="5" spans="1:26" ht="75" x14ac:dyDescent="0.2">
      <c r="A5" s="48" t="s">
        <v>691</v>
      </c>
      <c r="B5" s="49" t="s">
        <v>673</v>
      </c>
      <c r="C5" s="55"/>
      <c r="D5" s="50" t="s">
        <v>687</v>
      </c>
      <c r="E5" s="50" t="s">
        <v>692</v>
      </c>
      <c r="F5" s="50" t="s">
        <v>693</v>
      </c>
      <c r="G5" s="50" t="s">
        <v>694</v>
      </c>
      <c r="H5" s="51">
        <v>1.5010375</v>
      </c>
      <c r="I5" s="50" t="s">
        <v>690</v>
      </c>
      <c r="J5" s="69">
        <v>600000</v>
      </c>
      <c r="K5" s="69">
        <v>600000</v>
      </c>
      <c r="L5" s="70" t="s">
        <v>241</v>
      </c>
      <c r="M5" s="70" t="s">
        <v>679</v>
      </c>
      <c r="N5" s="52"/>
      <c r="O5" s="53">
        <v>28.532212888640004</v>
      </c>
      <c r="P5" s="54"/>
      <c r="Q5" s="3">
        <v>17.5</v>
      </c>
      <c r="R5" s="12">
        <v>20</v>
      </c>
      <c r="S5" s="3">
        <v>15</v>
      </c>
      <c r="T5" s="3">
        <v>30</v>
      </c>
      <c r="U5" s="39">
        <f t="shared" si="0"/>
        <v>20.625</v>
      </c>
      <c r="V5" s="39">
        <f t="shared" si="1"/>
        <v>49.157212888640004</v>
      </c>
      <c r="X5" s="77">
        <v>0</v>
      </c>
      <c r="Y5" s="4" t="s">
        <v>858</v>
      </c>
      <c r="Z5" s="76"/>
    </row>
    <row r="6" spans="1:26" ht="75" x14ac:dyDescent="0.2">
      <c r="A6" s="48" t="s">
        <v>695</v>
      </c>
      <c r="B6" s="49" t="s">
        <v>673</v>
      </c>
      <c r="C6" s="48"/>
      <c r="D6" s="50" t="s">
        <v>674</v>
      </c>
      <c r="E6" s="50" t="s">
        <v>675</v>
      </c>
      <c r="F6" s="50"/>
      <c r="G6" s="50" t="s">
        <v>696</v>
      </c>
      <c r="H6" s="51">
        <v>8.7543999999999997E-2</v>
      </c>
      <c r="I6" s="50" t="s">
        <v>678</v>
      </c>
      <c r="J6" s="69">
        <v>3125000</v>
      </c>
      <c r="K6" s="69">
        <v>3125000</v>
      </c>
      <c r="L6" s="70" t="s">
        <v>241</v>
      </c>
      <c r="M6" s="70" t="s">
        <v>679</v>
      </c>
      <c r="N6" s="52"/>
      <c r="O6" s="53">
        <v>28.427361319652881</v>
      </c>
      <c r="P6" s="54"/>
      <c r="Q6" s="3">
        <v>35</v>
      </c>
      <c r="R6" s="12">
        <v>0</v>
      </c>
      <c r="S6" s="3">
        <v>15</v>
      </c>
      <c r="T6" s="3">
        <v>30</v>
      </c>
      <c r="U6" s="39">
        <f t="shared" si="0"/>
        <v>20</v>
      </c>
      <c r="V6" s="39">
        <f t="shared" si="1"/>
        <v>48.427361319652881</v>
      </c>
      <c r="X6" s="67"/>
      <c r="Y6" s="4" t="s">
        <v>858</v>
      </c>
      <c r="Z6" s="76"/>
    </row>
    <row r="7" spans="1:26" ht="75" x14ac:dyDescent="0.2">
      <c r="A7" s="48" t="s">
        <v>697</v>
      </c>
      <c r="B7" s="49" t="s">
        <v>673</v>
      </c>
      <c r="C7" s="48"/>
      <c r="D7" s="50" t="s">
        <v>698</v>
      </c>
      <c r="E7" s="50" t="s">
        <v>699</v>
      </c>
      <c r="F7" s="50" t="s">
        <v>700</v>
      </c>
      <c r="G7" s="50" t="s">
        <v>694</v>
      </c>
      <c r="H7" s="51">
        <v>0.60780526000000001</v>
      </c>
      <c r="I7" s="50" t="s">
        <v>690</v>
      </c>
      <c r="J7" s="69">
        <v>133920</v>
      </c>
      <c r="K7" s="69">
        <v>124000</v>
      </c>
      <c r="L7" s="70" t="s">
        <v>241</v>
      </c>
      <c r="M7" s="70" t="s">
        <v>679</v>
      </c>
      <c r="N7" s="52"/>
      <c r="O7" s="53">
        <v>27.320775830224999</v>
      </c>
      <c r="P7" s="54"/>
      <c r="Q7" s="3">
        <v>8.75</v>
      </c>
      <c r="R7" s="12">
        <v>20</v>
      </c>
      <c r="S7" s="3">
        <v>15</v>
      </c>
      <c r="T7" s="3">
        <v>30</v>
      </c>
      <c r="U7" s="39">
        <f t="shared" si="0"/>
        <v>18.4375</v>
      </c>
      <c r="V7" s="39">
        <f t="shared" si="1"/>
        <v>45.758275830225003</v>
      </c>
      <c r="X7" s="77">
        <v>0</v>
      </c>
      <c r="Y7" s="4" t="s">
        <v>858</v>
      </c>
      <c r="Z7" s="76"/>
    </row>
    <row r="8" spans="1:26" ht="75" x14ac:dyDescent="0.2">
      <c r="A8" s="48" t="s">
        <v>701</v>
      </c>
      <c r="B8" s="49" t="s">
        <v>673</v>
      </c>
      <c r="C8" s="55"/>
      <c r="D8" s="50" t="s">
        <v>223</v>
      </c>
      <c r="E8" s="50" t="s">
        <v>702</v>
      </c>
      <c r="F8" s="50" t="s">
        <v>703</v>
      </c>
      <c r="G8" s="50" t="s">
        <v>704</v>
      </c>
      <c r="H8" s="51">
        <v>0.51640454999999996</v>
      </c>
      <c r="I8" s="50" t="s">
        <v>690</v>
      </c>
      <c r="J8" s="69">
        <v>125000</v>
      </c>
      <c r="K8" s="69">
        <v>120000</v>
      </c>
      <c r="L8" s="70" t="s">
        <v>194</v>
      </c>
      <c r="M8" s="70" t="s">
        <v>685</v>
      </c>
      <c r="N8" s="52"/>
      <c r="O8" s="53">
        <v>26.90629383956</v>
      </c>
      <c r="P8" s="54"/>
      <c r="Q8" s="3">
        <v>8.75</v>
      </c>
      <c r="R8" s="12">
        <v>20</v>
      </c>
      <c r="S8" s="3">
        <v>15</v>
      </c>
      <c r="T8" s="3">
        <v>30</v>
      </c>
      <c r="U8" s="39">
        <f t="shared" si="0"/>
        <v>18.4375</v>
      </c>
      <c r="V8" s="39">
        <f t="shared" si="1"/>
        <v>45.34379383956</v>
      </c>
      <c r="X8" s="77">
        <v>0</v>
      </c>
      <c r="Y8" s="4" t="s">
        <v>859</v>
      </c>
      <c r="Z8" s="76"/>
    </row>
    <row r="9" spans="1:26" ht="75" x14ac:dyDescent="0.2">
      <c r="A9" s="48" t="s">
        <v>705</v>
      </c>
      <c r="B9" s="82" t="s">
        <v>673</v>
      </c>
      <c r="C9" s="48"/>
      <c r="D9" s="50" t="s">
        <v>706</v>
      </c>
      <c r="E9" s="50" t="s">
        <v>129</v>
      </c>
      <c r="F9" s="50" t="s">
        <v>707</v>
      </c>
      <c r="G9" s="50" t="s">
        <v>708</v>
      </c>
      <c r="H9" s="51">
        <v>1.60473534</v>
      </c>
      <c r="I9" s="50" t="s">
        <v>709</v>
      </c>
      <c r="J9" s="69">
        <v>4250000</v>
      </c>
      <c r="K9" s="69">
        <v>4200000</v>
      </c>
      <c r="L9" s="70" t="s">
        <v>194</v>
      </c>
      <c r="M9" s="70" t="s">
        <v>710</v>
      </c>
      <c r="N9" s="52"/>
      <c r="O9" s="53">
        <v>25.330111892635237</v>
      </c>
      <c r="P9" s="54"/>
      <c r="Q9" s="61">
        <v>17.5</v>
      </c>
      <c r="R9" s="12">
        <v>15</v>
      </c>
      <c r="S9" s="61">
        <v>15</v>
      </c>
      <c r="T9" s="61">
        <v>30</v>
      </c>
      <c r="U9" s="81">
        <f t="shared" si="0"/>
        <v>19.375</v>
      </c>
      <c r="V9" s="81">
        <f t="shared" si="1"/>
        <v>44.705111892635237</v>
      </c>
      <c r="W9" s="78"/>
      <c r="X9" s="77">
        <v>100</v>
      </c>
      <c r="Y9" s="4" t="s">
        <v>869</v>
      </c>
      <c r="Z9" s="76"/>
    </row>
    <row r="10" spans="1:26" ht="75" x14ac:dyDescent="0.2">
      <c r="A10" s="48" t="s">
        <v>711</v>
      </c>
      <c r="B10" s="82" t="s">
        <v>673</v>
      </c>
      <c r="C10" s="48"/>
      <c r="D10" s="50" t="s">
        <v>712</v>
      </c>
      <c r="E10" s="50" t="s">
        <v>713</v>
      </c>
      <c r="F10" s="50" t="s">
        <v>714</v>
      </c>
      <c r="G10" s="50" t="s">
        <v>715</v>
      </c>
      <c r="H10" s="51">
        <v>0.92420210999999997</v>
      </c>
      <c r="I10" s="50" t="s">
        <v>678</v>
      </c>
      <c r="J10" s="69">
        <v>550000</v>
      </c>
      <c r="K10" s="69">
        <v>500000</v>
      </c>
      <c r="L10" s="70" t="s">
        <v>194</v>
      </c>
      <c r="M10" s="70" t="s">
        <v>710</v>
      </c>
      <c r="N10" s="52"/>
      <c r="O10" s="53">
        <v>23.754571421009</v>
      </c>
      <c r="P10" s="54"/>
      <c r="Q10" s="61">
        <v>17.5</v>
      </c>
      <c r="R10" s="12">
        <v>20</v>
      </c>
      <c r="S10" s="61">
        <v>15</v>
      </c>
      <c r="T10" s="61">
        <v>30</v>
      </c>
      <c r="U10" s="81">
        <f t="shared" si="0"/>
        <v>20.625</v>
      </c>
      <c r="V10" s="81">
        <f t="shared" si="1"/>
        <v>44.379571421009004</v>
      </c>
      <c r="W10" s="78"/>
      <c r="X10" s="77">
        <v>100</v>
      </c>
      <c r="Y10" s="4" t="s">
        <v>869</v>
      </c>
      <c r="Z10" s="76"/>
    </row>
    <row r="11" spans="1:26" ht="75" x14ac:dyDescent="0.2">
      <c r="A11" s="48" t="s">
        <v>716</v>
      </c>
      <c r="B11" s="82" t="s">
        <v>673</v>
      </c>
      <c r="C11" s="55"/>
      <c r="D11" s="50" t="s">
        <v>676</v>
      </c>
      <c r="E11" s="50" t="s">
        <v>717</v>
      </c>
      <c r="F11" s="50" t="s">
        <v>718</v>
      </c>
      <c r="G11" s="50" t="s">
        <v>719</v>
      </c>
      <c r="H11" s="51">
        <v>2.3825210800000001</v>
      </c>
      <c r="I11" s="50" t="s">
        <v>690</v>
      </c>
      <c r="J11" s="69">
        <v>476000</v>
      </c>
      <c r="K11" s="69">
        <v>476000</v>
      </c>
      <c r="L11" s="70" t="s">
        <v>241</v>
      </c>
      <c r="M11" s="70" t="s">
        <v>679</v>
      </c>
      <c r="N11" s="52"/>
      <c r="O11" s="53">
        <v>23.666311748845757</v>
      </c>
      <c r="P11" s="54"/>
      <c r="Q11" s="61">
        <v>17.5</v>
      </c>
      <c r="R11" s="12">
        <v>20</v>
      </c>
      <c r="S11" s="61">
        <v>15</v>
      </c>
      <c r="T11" s="61">
        <v>30</v>
      </c>
      <c r="U11" s="81">
        <f t="shared" si="0"/>
        <v>20.625</v>
      </c>
      <c r="V11" s="81">
        <f t="shared" si="1"/>
        <v>44.291311748845757</v>
      </c>
      <c r="W11" s="78"/>
      <c r="X11" s="67"/>
      <c r="Y11" s="4"/>
      <c r="Z11" s="76"/>
    </row>
    <row r="12" spans="1:26" ht="75" x14ac:dyDescent="0.2">
      <c r="A12" s="48" t="s">
        <v>720</v>
      </c>
      <c r="B12" s="49" t="s">
        <v>673</v>
      </c>
      <c r="C12" s="48"/>
      <c r="D12" s="50" t="s">
        <v>721</v>
      </c>
      <c r="E12" s="50" t="s">
        <v>722</v>
      </c>
      <c r="F12" s="50" t="s">
        <v>723</v>
      </c>
      <c r="G12" s="50" t="s">
        <v>708</v>
      </c>
      <c r="H12" s="51">
        <v>2.4806450299999998</v>
      </c>
      <c r="I12" s="50" t="s">
        <v>709</v>
      </c>
      <c r="J12" s="69">
        <v>4300000</v>
      </c>
      <c r="K12" s="69">
        <v>4200000</v>
      </c>
      <c r="L12" s="70" t="s">
        <v>194</v>
      </c>
      <c r="M12" s="70" t="s">
        <v>685</v>
      </c>
      <c r="N12" s="52"/>
      <c r="O12" s="53">
        <v>21.395039513182383</v>
      </c>
      <c r="P12" s="54"/>
      <c r="Q12" s="3">
        <v>26.25</v>
      </c>
      <c r="R12" s="12">
        <v>20</v>
      </c>
      <c r="S12" s="3">
        <v>15</v>
      </c>
      <c r="T12" s="3">
        <v>30</v>
      </c>
      <c r="U12" s="39">
        <f t="shared" si="0"/>
        <v>22.8125</v>
      </c>
      <c r="V12" s="39">
        <f t="shared" si="1"/>
        <v>44.207539513182383</v>
      </c>
      <c r="X12" s="67"/>
      <c r="Y12" s="4"/>
      <c r="Z12" s="76"/>
    </row>
    <row r="13" spans="1:26" ht="75" x14ac:dyDescent="0.2">
      <c r="A13" s="48" t="s">
        <v>724</v>
      </c>
      <c r="B13" s="82" t="s">
        <v>673</v>
      </c>
      <c r="C13" s="55"/>
      <c r="D13" s="50" t="s">
        <v>147</v>
      </c>
      <c r="E13" s="50" t="s">
        <v>129</v>
      </c>
      <c r="F13" s="50" t="s">
        <v>725</v>
      </c>
      <c r="G13" s="50" t="s">
        <v>708</v>
      </c>
      <c r="H13" s="51">
        <v>1.6850427299999999</v>
      </c>
      <c r="I13" s="50" t="s">
        <v>709</v>
      </c>
      <c r="J13" s="69">
        <v>2250000</v>
      </c>
      <c r="K13" s="69">
        <v>2200000</v>
      </c>
      <c r="L13" s="70" t="s">
        <v>194</v>
      </c>
      <c r="M13" s="70" t="s">
        <v>685</v>
      </c>
      <c r="N13" s="52"/>
      <c r="O13" s="53">
        <v>25.354965144438182</v>
      </c>
      <c r="P13" s="54"/>
      <c r="Q13" s="61">
        <v>8.75</v>
      </c>
      <c r="R13" s="12">
        <v>20</v>
      </c>
      <c r="S13" s="61">
        <v>15</v>
      </c>
      <c r="T13" s="61">
        <v>30</v>
      </c>
      <c r="U13" s="81">
        <f t="shared" si="0"/>
        <v>18.4375</v>
      </c>
      <c r="V13" s="81">
        <f t="shared" si="1"/>
        <v>43.792465144438182</v>
      </c>
      <c r="W13" s="78"/>
      <c r="X13" s="67"/>
      <c r="Y13" s="4"/>
      <c r="Z13" s="76"/>
    </row>
    <row r="14" spans="1:26" ht="75" x14ac:dyDescent="0.2">
      <c r="A14" s="48" t="s">
        <v>726</v>
      </c>
      <c r="B14" s="49" t="s">
        <v>673</v>
      </c>
      <c r="C14" s="48"/>
      <c r="D14" s="50" t="s">
        <v>727</v>
      </c>
      <c r="E14" s="50" t="s">
        <v>129</v>
      </c>
      <c r="F14" s="50" t="s">
        <v>849</v>
      </c>
      <c r="G14" s="50" t="s">
        <v>728</v>
      </c>
      <c r="H14" s="51">
        <v>2.1865554299999999</v>
      </c>
      <c r="I14" s="50" t="s">
        <v>709</v>
      </c>
      <c r="J14" s="69">
        <v>3300000</v>
      </c>
      <c r="K14" s="69">
        <v>3200000</v>
      </c>
      <c r="L14" s="70" t="s">
        <v>194</v>
      </c>
      <c r="M14" s="70" t="s">
        <v>710</v>
      </c>
      <c r="N14" s="52"/>
      <c r="O14" s="53">
        <v>23.104928769724687</v>
      </c>
      <c r="P14" s="54"/>
      <c r="Q14" s="3">
        <v>17.5</v>
      </c>
      <c r="R14" s="12">
        <v>20</v>
      </c>
      <c r="S14" s="3">
        <v>15</v>
      </c>
      <c r="T14" s="3">
        <v>30</v>
      </c>
      <c r="U14" s="39">
        <f t="shared" si="0"/>
        <v>20.625</v>
      </c>
      <c r="V14" s="39">
        <f t="shared" si="1"/>
        <v>43.729928769724687</v>
      </c>
      <c r="X14" s="67"/>
      <c r="Y14" s="4"/>
      <c r="Z14" s="76"/>
    </row>
    <row r="15" spans="1:26" ht="75" x14ac:dyDescent="0.2">
      <c r="A15" s="48" t="s">
        <v>729</v>
      </c>
      <c r="B15" s="49" t="s">
        <v>673</v>
      </c>
      <c r="C15" s="48"/>
      <c r="D15" s="50" t="s">
        <v>730</v>
      </c>
      <c r="E15" s="50" t="s">
        <v>731</v>
      </c>
      <c r="F15" s="50" t="s">
        <v>385</v>
      </c>
      <c r="G15" s="50" t="s">
        <v>732</v>
      </c>
      <c r="H15" s="51">
        <v>0.98082378000000003</v>
      </c>
      <c r="I15" s="50" t="s">
        <v>690</v>
      </c>
      <c r="J15" s="69">
        <v>136000</v>
      </c>
      <c r="K15" s="69">
        <v>136000</v>
      </c>
      <c r="L15" s="70" t="s">
        <v>241</v>
      </c>
      <c r="M15" s="70" t="s">
        <v>679</v>
      </c>
      <c r="N15" s="52"/>
      <c r="O15" s="53">
        <v>25.202673758785</v>
      </c>
      <c r="P15" s="54"/>
      <c r="Q15" s="3">
        <v>0</v>
      </c>
      <c r="R15" s="12">
        <v>20</v>
      </c>
      <c r="S15" s="3">
        <v>15</v>
      </c>
      <c r="T15" s="3">
        <v>30</v>
      </c>
      <c r="U15" s="39">
        <f t="shared" si="0"/>
        <v>16.25</v>
      </c>
      <c r="V15" s="39">
        <f t="shared" si="1"/>
        <v>41.452673758784996</v>
      </c>
      <c r="X15" s="67"/>
      <c r="Y15" s="4"/>
      <c r="Z15" s="76"/>
    </row>
    <row r="16" spans="1:26" ht="75" x14ac:dyDescent="0.2">
      <c r="A16" s="48" t="s">
        <v>733</v>
      </c>
      <c r="B16" s="82" t="s">
        <v>673</v>
      </c>
      <c r="C16" s="48"/>
      <c r="D16" s="50" t="s">
        <v>734</v>
      </c>
      <c r="E16" s="50" t="s">
        <v>723</v>
      </c>
      <c r="F16" s="50" t="s">
        <v>735</v>
      </c>
      <c r="G16" s="50" t="s">
        <v>736</v>
      </c>
      <c r="H16" s="51">
        <v>1.0696747799999999</v>
      </c>
      <c r="I16" s="50" t="s">
        <v>678</v>
      </c>
      <c r="J16" s="69">
        <v>3175000</v>
      </c>
      <c r="K16" s="69">
        <v>3100000</v>
      </c>
      <c r="L16" s="70" t="s">
        <v>194</v>
      </c>
      <c r="M16" s="70" t="s">
        <v>685</v>
      </c>
      <c r="N16" s="52"/>
      <c r="O16" s="53">
        <v>23.049818278484835</v>
      </c>
      <c r="P16" s="54"/>
      <c r="Q16" s="61">
        <v>17.5</v>
      </c>
      <c r="R16" s="12">
        <v>10</v>
      </c>
      <c r="S16" s="61">
        <v>15</v>
      </c>
      <c r="T16" s="61">
        <v>30</v>
      </c>
      <c r="U16" s="81">
        <f t="shared" si="0"/>
        <v>18.125</v>
      </c>
      <c r="V16" s="81">
        <f t="shared" si="1"/>
        <v>41.174818278484835</v>
      </c>
      <c r="W16" s="78"/>
      <c r="X16" s="67"/>
      <c r="Y16" s="4"/>
      <c r="Z16" s="76"/>
    </row>
    <row r="17" spans="1:26" ht="75" x14ac:dyDescent="0.2">
      <c r="A17" s="48" t="s">
        <v>737</v>
      </c>
      <c r="B17" s="49" t="s">
        <v>673</v>
      </c>
      <c r="C17" s="55"/>
      <c r="D17" s="50" t="s">
        <v>738</v>
      </c>
      <c r="E17" s="50" t="s">
        <v>688</v>
      </c>
      <c r="F17" s="50" t="s">
        <v>391</v>
      </c>
      <c r="G17" s="50" t="s">
        <v>732</v>
      </c>
      <c r="H17" s="51">
        <v>1.7763864899999999</v>
      </c>
      <c r="I17" s="50" t="s">
        <v>690</v>
      </c>
      <c r="J17" s="69">
        <v>704000</v>
      </c>
      <c r="K17" s="69">
        <v>704000</v>
      </c>
      <c r="L17" s="70" t="s">
        <v>241</v>
      </c>
      <c r="M17" s="70" t="s">
        <v>679</v>
      </c>
      <c r="N17" s="52"/>
      <c r="O17" s="53">
        <v>19.961352311465454</v>
      </c>
      <c r="P17" s="54"/>
      <c r="Q17" s="3">
        <v>17.5</v>
      </c>
      <c r="R17" s="12">
        <v>20</v>
      </c>
      <c r="S17" s="3">
        <v>15</v>
      </c>
      <c r="T17" s="3">
        <v>30</v>
      </c>
      <c r="U17" s="39">
        <f t="shared" si="0"/>
        <v>20.625</v>
      </c>
      <c r="V17" s="39">
        <f t="shared" si="1"/>
        <v>40.586352311465454</v>
      </c>
      <c r="X17" s="67"/>
      <c r="Y17" s="4"/>
      <c r="Z17" s="76"/>
    </row>
    <row r="18" spans="1:26" ht="94.5" x14ac:dyDescent="0.2">
      <c r="A18" s="48" t="s">
        <v>739</v>
      </c>
      <c r="B18" s="49" t="s">
        <v>673</v>
      </c>
      <c r="C18" s="48"/>
      <c r="D18" s="50" t="s">
        <v>740</v>
      </c>
      <c r="E18" s="50" t="s">
        <v>741</v>
      </c>
      <c r="F18" s="50" t="s">
        <v>721</v>
      </c>
      <c r="G18" s="50" t="s">
        <v>742</v>
      </c>
      <c r="H18" s="51">
        <v>2.4908124300000001</v>
      </c>
      <c r="I18" s="50" t="s">
        <v>690</v>
      </c>
      <c r="J18" s="69">
        <v>535000</v>
      </c>
      <c r="K18" s="69">
        <v>520000</v>
      </c>
      <c r="L18" s="70" t="s">
        <v>194</v>
      </c>
      <c r="M18" s="70" t="s">
        <v>743</v>
      </c>
      <c r="N18" s="52"/>
      <c r="O18" s="53">
        <v>19.587492586964615</v>
      </c>
      <c r="P18" s="54"/>
      <c r="Q18" s="3">
        <v>17.5</v>
      </c>
      <c r="R18" s="12">
        <v>20</v>
      </c>
      <c r="S18" s="3">
        <v>15</v>
      </c>
      <c r="T18" s="3">
        <v>30</v>
      </c>
      <c r="U18" s="39">
        <f t="shared" si="0"/>
        <v>20.625</v>
      </c>
      <c r="V18" s="39">
        <f t="shared" si="1"/>
        <v>40.212492586964615</v>
      </c>
      <c r="X18" s="67"/>
      <c r="Y18" s="4"/>
      <c r="Z18" s="76"/>
    </row>
    <row r="19" spans="1:26" ht="189" x14ac:dyDescent="0.2">
      <c r="A19" s="48" t="s">
        <v>744</v>
      </c>
      <c r="B19" s="49" t="s">
        <v>673</v>
      </c>
      <c r="C19" s="48" t="s">
        <v>745</v>
      </c>
      <c r="D19" s="50" t="s">
        <v>746</v>
      </c>
      <c r="E19" s="50" t="s">
        <v>747</v>
      </c>
      <c r="F19" s="50" t="s">
        <v>748</v>
      </c>
      <c r="G19" s="50" t="s">
        <v>749</v>
      </c>
      <c r="H19" s="51">
        <v>1.21933537</v>
      </c>
      <c r="I19" s="50" t="s">
        <v>678</v>
      </c>
      <c r="J19" s="69">
        <v>600000</v>
      </c>
      <c r="K19" s="69">
        <v>550000</v>
      </c>
      <c r="L19" s="70" t="s">
        <v>194</v>
      </c>
      <c r="M19" s="70" t="s">
        <v>750</v>
      </c>
      <c r="N19" s="52"/>
      <c r="O19" s="53">
        <v>19.058778686527269</v>
      </c>
      <c r="P19" s="54"/>
      <c r="Q19" s="3">
        <v>17.5</v>
      </c>
      <c r="R19" s="12">
        <v>20</v>
      </c>
      <c r="S19" s="3">
        <v>15</v>
      </c>
      <c r="T19" s="3">
        <v>30</v>
      </c>
      <c r="U19" s="39">
        <f t="shared" si="0"/>
        <v>20.625</v>
      </c>
      <c r="V19" s="39">
        <f t="shared" si="1"/>
        <v>39.683778686527269</v>
      </c>
      <c r="X19" s="67"/>
      <c r="Y19" s="4"/>
      <c r="Z19" s="76"/>
    </row>
    <row r="20" spans="1:26" ht="110.25" x14ac:dyDescent="0.2">
      <c r="A20" s="48" t="s">
        <v>751</v>
      </c>
      <c r="B20" s="49" t="s">
        <v>673</v>
      </c>
      <c r="C20" s="48"/>
      <c r="D20" s="50" t="s">
        <v>752</v>
      </c>
      <c r="E20" s="50" t="s">
        <v>174</v>
      </c>
      <c r="F20" s="50" t="s">
        <v>753</v>
      </c>
      <c r="G20" s="50" t="s">
        <v>754</v>
      </c>
      <c r="H20" s="51">
        <v>4.7776364600000001</v>
      </c>
      <c r="I20" s="50" t="s">
        <v>678</v>
      </c>
      <c r="J20" s="69">
        <v>5000000</v>
      </c>
      <c r="K20" s="69">
        <v>5000000</v>
      </c>
      <c r="L20" s="70" t="s">
        <v>241</v>
      </c>
      <c r="M20" s="70" t="s">
        <v>679</v>
      </c>
      <c r="N20" s="52"/>
      <c r="O20" s="53">
        <v>18.718912029841199</v>
      </c>
      <c r="P20" s="54"/>
      <c r="Q20" s="3">
        <v>17.5</v>
      </c>
      <c r="R20" s="12">
        <v>20</v>
      </c>
      <c r="S20" s="3">
        <v>15</v>
      </c>
      <c r="T20" s="3">
        <v>30</v>
      </c>
      <c r="U20" s="39">
        <f t="shared" si="0"/>
        <v>20.625</v>
      </c>
      <c r="V20" s="39">
        <f t="shared" si="1"/>
        <v>39.343912029841199</v>
      </c>
      <c r="X20" s="67"/>
      <c r="Y20" s="4"/>
      <c r="Z20" s="76"/>
    </row>
    <row r="21" spans="1:26" ht="75" x14ac:dyDescent="0.2">
      <c r="A21" s="48" t="s">
        <v>755</v>
      </c>
      <c r="B21" s="49" t="s">
        <v>673</v>
      </c>
      <c r="C21" s="55"/>
      <c r="D21" s="50" t="s">
        <v>756</v>
      </c>
      <c r="E21" s="50" t="s">
        <v>268</v>
      </c>
      <c r="F21" s="50" t="s">
        <v>757</v>
      </c>
      <c r="G21" s="50" t="s">
        <v>758</v>
      </c>
      <c r="H21" s="51">
        <v>1.0511233499999999</v>
      </c>
      <c r="I21" s="50" t="s">
        <v>759</v>
      </c>
      <c r="J21" s="69">
        <v>400000</v>
      </c>
      <c r="K21" s="69">
        <v>400000</v>
      </c>
      <c r="L21" s="70" t="s">
        <v>241</v>
      </c>
      <c r="M21" s="70" t="s">
        <v>679</v>
      </c>
      <c r="N21" s="52"/>
      <c r="O21" s="53">
        <v>20.65682654175</v>
      </c>
      <c r="P21" s="54"/>
      <c r="Q21" s="3">
        <v>8.75</v>
      </c>
      <c r="R21" s="12">
        <v>20</v>
      </c>
      <c r="S21" s="3">
        <v>15</v>
      </c>
      <c r="T21" s="3">
        <v>30</v>
      </c>
      <c r="U21" s="39">
        <f t="shared" si="0"/>
        <v>18.4375</v>
      </c>
      <c r="V21" s="39">
        <f t="shared" si="1"/>
        <v>39.09432654175</v>
      </c>
      <c r="X21" s="67"/>
      <c r="Y21" s="4"/>
      <c r="Z21" s="76"/>
    </row>
    <row r="22" spans="1:26" ht="75" x14ac:dyDescent="0.2">
      <c r="A22" s="48" t="s">
        <v>760</v>
      </c>
      <c r="B22" s="49" t="s">
        <v>673</v>
      </c>
      <c r="C22" s="48"/>
      <c r="D22" s="50" t="s">
        <v>385</v>
      </c>
      <c r="E22" s="50" t="s">
        <v>753</v>
      </c>
      <c r="F22" s="50" t="s">
        <v>688</v>
      </c>
      <c r="G22" s="50" t="s">
        <v>732</v>
      </c>
      <c r="H22" s="51">
        <v>1.1594549199999999</v>
      </c>
      <c r="I22" s="50" t="s">
        <v>690</v>
      </c>
      <c r="J22" s="69">
        <v>864000</v>
      </c>
      <c r="K22" s="69">
        <v>800000</v>
      </c>
      <c r="L22" s="70" t="s">
        <v>241</v>
      </c>
      <c r="M22" s="70" t="s">
        <v>679</v>
      </c>
      <c r="N22" s="52"/>
      <c r="O22" s="53">
        <v>18.259303511081249</v>
      </c>
      <c r="P22" s="54"/>
      <c r="Q22" s="3">
        <v>17.5</v>
      </c>
      <c r="R22" s="12">
        <v>20</v>
      </c>
      <c r="S22" s="3">
        <v>15</v>
      </c>
      <c r="T22" s="3">
        <v>30</v>
      </c>
      <c r="U22" s="39">
        <f t="shared" si="0"/>
        <v>20.625</v>
      </c>
      <c r="V22" s="39">
        <f t="shared" si="1"/>
        <v>38.884303511081249</v>
      </c>
      <c r="X22" s="67"/>
      <c r="Y22" s="4"/>
      <c r="Z22" s="76"/>
    </row>
    <row r="23" spans="1:26" ht="75" x14ac:dyDescent="0.2">
      <c r="A23" s="48" t="s">
        <v>761</v>
      </c>
      <c r="B23" s="49" t="s">
        <v>673</v>
      </c>
      <c r="C23" s="48"/>
      <c r="D23" s="50" t="s">
        <v>674</v>
      </c>
      <c r="E23" s="50" t="s">
        <v>385</v>
      </c>
      <c r="F23" s="50" t="s">
        <v>753</v>
      </c>
      <c r="G23" s="50" t="s">
        <v>762</v>
      </c>
      <c r="H23" s="51">
        <v>1.6051378300000001</v>
      </c>
      <c r="I23" s="50" t="s">
        <v>678</v>
      </c>
      <c r="J23" s="69">
        <v>2025000</v>
      </c>
      <c r="K23" s="69">
        <v>1875000</v>
      </c>
      <c r="L23" s="70" t="s">
        <v>241</v>
      </c>
      <c r="M23" s="70" t="s">
        <v>679</v>
      </c>
      <c r="N23" s="52"/>
      <c r="O23" s="53">
        <v>15.401988477191267</v>
      </c>
      <c r="P23" s="54"/>
      <c r="Q23" s="3">
        <v>8.75</v>
      </c>
      <c r="R23" s="12">
        <v>20</v>
      </c>
      <c r="S23" s="3">
        <v>15</v>
      </c>
      <c r="T23" s="3">
        <v>30</v>
      </c>
      <c r="U23" s="39">
        <f t="shared" si="0"/>
        <v>18.4375</v>
      </c>
      <c r="V23" s="39">
        <f t="shared" si="1"/>
        <v>33.839488477191267</v>
      </c>
      <c r="X23" s="67"/>
      <c r="Y23" s="4"/>
      <c r="Z23" s="76"/>
    </row>
    <row r="24" spans="1:26" ht="75" x14ac:dyDescent="0.2">
      <c r="A24" s="48" t="s">
        <v>763</v>
      </c>
      <c r="B24" s="49" t="s">
        <v>673</v>
      </c>
      <c r="C24" s="55"/>
      <c r="D24" s="50" t="s">
        <v>688</v>
      </c>
      <c r="E24" s="50" t="s">
        <v>764</v>
      </c>
      <c r="F24" s="50" t="s">
        <v>391</v>
      </c>
      <c r="G24" s="50" t="s">
        <v>758</v>
      </c>
      <c r="H24" s="51">
        <v>1.0511233499999999</v>
      </c>
      <c r="I24" s="50" t="s">
        <v>759</v>
      </c>
      <c r="J24" s="69">
        <v>832000</v>
      </c>
      <c r="K24" s="69">
        <v>832000</v>
      </c>
      <c r="L24" s="70" t="s">
        <v>241</v>
      </c>
      <c r="M24" s="70" t="s">
        <v>679</v>
      </c>
      <c r="N24" s="52"/>
      <c r="O24" s="53">
        <v>16.547890697985579</v>
      </c>
      <c r="P24" s="54"/>
      <c r="Q24" s="3">
        <v>8.75</v>
      </c>
      <c r="R24" s="12">
        <v>15</v>
      </c>
      <c r="S24" s="3">
        <v>15</v>
      </c>
      <c r="T24" s="3">
        <v>30</v>
      </c>
      <c r="U24" s="39">
        <f t="shared" si="0"/>
        <v>17.1875</v>
      </c>
      <c r="V24" s="39">
        <f t="shared" si="1"/>
        <v>33.735390697985579</v>
      </c>
      <c r="X24" s="67"/>
      <c r="Y24" s="4"/>
      <c r="Z24" s="76"/>
    </row>
    <row r="25" spans="1:26" ht="75" x14ac:dyDescent="0.2">
      <c r="A25" s="48" t="s">
        <v>765</v>
      </c>
      <c r="B25" s="49" t="s">
        <v>673</v>
      </c>
      <c r="C25" s="48"/>
      <c r="D25" s="50" t="s">
        <v>766</v>
      </c>
      <c r="E25" s="50" t="s">
        <v>753</v>
      </c>
      <c r="F25" s="50" t="s">
        <v>767</v>
      </c>
      <c r="G25" s="50" t="s">
        <v>768</v>
      </c>
      <c r="H25" s="51">
        <v>0.25623690999999998</v>
      </c>
      <c r="I25" s="50" t="s">
        <v>690</v>
      </c>
      <c r="J25" s="69">
        <v>224000</v>
      </c>
      <c r="K25" s="69">
        <v>224000</v>
      </c>
      <c r="L25" s="70" t="s">
        <v>241</v>
      </c>
      <c r="M25" s="70" t="s">
        <v>679</v>
      </c>
      <c r="N25" s="52"/>
      <c r="O25" s="53">
        <v>16.768000281755</v>
      </c>
      <c r="P25" s="54"/>
      <c r="Q25" s="3">
        <v>0</v>
      </c>
      <c r="R25" s="12">
        <v>20</v>
      </c>
      <c r="S25" s="3">
        <v>15</v>
      </c>
      <c r="T25" s="3">
        <v>30</v>
      </c>
      <c r="U25" s="39">
        <f t="shared" si="0"/>
        <v>16.25</v>
      </c>
      <c r="V25" s="39">
        <f t="shared" si="1"/>
        <v>33.018000281755</v>
      </c>
      <c r="X25" s="67"/>
      <c r="Y25" s="4"/>
      <c r="Z25" s="76"/>
    </row>
    <row r="26" spans="1:26" ht="75" x14ac:dyDescent="0.2">
      <c r="A26" s="48" t="s">
        <v>769</v>
      </c>
      <c r="B26" s="49" t="s">
        <v>673</v>
      </c>
      <c r="C26" s="48"/>
      <c r="D26" s="50" t="s">
        <v>770</v>
      </c>
      <c r="E26" s="50" t="s">
        <v>771</v>
      </c>
      <c r="F26" s="50" t="s">
        <v>772</v>
      </c>
      <c r="G26" s="50" t="s">
        <v>773</v>
      </c>
      <c r="H26" s="51">
        <v>2.6033292600000002</v>
      </c>
      <c r="I26" s="50" t="s">
        <v>678</v>
      </c>
      <c r="J26" s="69">
        <v>925000</v>
      </c>
      <c r="K26" s="69">
        <v>825000</v>
      </c>
      <c r="L26" s="70" t="s">
        <v>194</v>
      </c>
      <c r="M26" s="70" t="s">
        <v>710</v>
      </c>
      <c r="N26" s="52"/>
      <c r="O26" s="53">
        <v>19.840080629432123</v>
      </c>
      <c r="P26" s="54"/>
      <c r="Q26" s="3">
        <v>17.5</v>
      </c>
      <c r="R26" s="12">
        <v>20</v>
      </c>
      <c r="S26" s="3">
        <v>15</v>
      </c>
      <c r="T26" s="3">
        <v>0</v>
      </c>
      <c r="U26" s="39">
        <f t="shared" si="0"/>
        <v>13.125</v>
      </c>
      <c r="V26" s="39">
        <f t="shared" si="1"/>
        <v>32.965080629432123</v>
      </c>
      <c r="X26" s="67"/>
      <c r="Y26" s="4"/>
      <c r="Z26" s="76"/>
    </row>
    <row r="27" spans="1:26" ht="75" x14ac:dyDescent="0.2">
      <c r="A27" s="48" t="s">
        <v>774</v>
      </c>
      <c r="B27" s="49" t="s">
        <v>673</v>
      </c>
      <c r="C27" s="55"/>
      <c r="D27" s="50" t="s">
        <v>775</v>
      </c>
      <c r="E27" s="50" t="s">
        <v>776</v>
      </c>
      <c r="F27" s="50" t="s">
        <v>777</v>
      </c>
      <c r="G27" s="50" t="s">
        <v>758</v>
      </c>
      <c r="H27" s="51">
        <v>12.908809310000001</v>
      </c>
      <c r="I27" s="50" t="s">
        <v>759</v>
      </c>
      <c r="J27" s="69">
        <v>3379200</v>
      </c>
      <c r="K27" s="69">
        <v>3379200</v>
      </c>
      <c r="L27" s="70" t="s">
        <v>241</v>
      </c>
      <c r="M27" s="70" t="s">
        <v>679</v>
      </c>
      <c r="N27" s="52"/>
      <c r="O27" s="53">
        <v>14.456142108000783</v>
      </c>
      <c r="P27" s="54"/>
      <c r="Q27" s="3">
        <v>8.75</v>
      </c>
      <c r="R27" s="12">
        <v>20</v>
      </c>
      <c r="S27" s="3">
        <v>15</v>
      </c>
      <c r="T27" s="3">
        <v>30</v>
      </c>
      <c r="U27" s="39">
        <f t="shared" si="0"/>
        <v>18.4375</v>
      </c>
      <c r="V27" s="39">
        <f t="shared" si="1"/>
        <v>32.893642108000783</v>
      </c>
      <c r="X27" s="67"/>
      <c r="Y27" s="4"/>
      <c r="Z27" s="76"/>
    </row>
    <row r="28" spans="1:26" ht="75" x14ac:dyDescent="0.2">
      <c r="A28" s="48" t="s">
        <v>778</v>
      </c>
      <c r="B28" s="49" t="s">
        <v>673</v>
      </c>
      <c r="C28" s="48"/>
      <c r="D28" s="50" t="s">
        <v>779</v>
      </c>
      <c r="E28" s="50" t="s">
        <v>385</v>
      </c>
      <c r="F28" s="50" t="s">
        <v>780</v>
      </c>
      <c r="G28" s="50" t="s">
        <v>781</v>
      </c>
      <c r="H28" s="51">
        <v>2.7768892599999999</v>
      </c>
      <c r="I28" s="50" t="s">
        <v>690</v>
      </c>
      <c r="J28" s="69">
        <v>285920</v>
      </c>
      <c r="K28" s="69">
        <v>285920</v>
      </c>
      <c r="L28" s="70" t="s">
        <v>241</v>
      </c>
      <c r="M28" s="70" t="s">
        <v>679</v>
      </c>
      <c r="N28" s="52"/>
      <c r="O28" s="53">
        <v>16.61478245356199</v>
      </c>
      <c r="P28" s="54"/>
      <c r="Q28" s="3">
        <v>0</v>
      </c>
      <c r="R28" s="12">
        <v>20</v>
      </c>
      <c r="S28" s="3">
        <v>15</v>
      </c>
      <c r="T28" s="3">
        <v>30</v>
      </c>
      <c r="U28" s="39">
        <f t="shared" si="0"/>
        <v>16.25</v>
      </c>
      <c r="V28" s="39">
        <f t="shared" si="1"/>
        <v>32.864782453561986</v>
      </c>
      <c r="X28" s="67"/>
      <c r="Y28" s="4"/>
      <c r="Z28" s="76"/>
    </row>
    <row r="29" spans="1:26" ht="75" x14ac:dyDescent="0.2">
      <c r="A29" s="48" t="s">
        <v>782</v>
      </c>
      <c r="B29" s="49" t="s">
        <v>673</v>
      </c>
      <c r="C29" s="55"/>
      <c r="D29" s="50" t="s">
        <v>783</v>
      </c>
      <c r="E29" s="50" t="s">
        <v>174</v>
      </c>
      <c r="F29" s="50" t="s">
        <v>784</v>
      </c>
      <c r="G29" s="50" t="s">
        <v>758</v>
      </c>
      <c r="H29" s="51">
        <v>14.48859107</v>
      </c>
      <c r="I29" s="50" t="s">
        <v>759</v>
      </c>
      <c r="J29" s="69">
        <v>4480000</v>
      </c>
      <c r="K29" s="69">
        <v>4480000</v>
      </c>
      <c r="L29" s="70" t="s">
        <v>515</v>
      </c>
      <c r="M29" s="70" t="s">
        <v>679</v>
      </c>
      <c r="N29" s="52"/>
      <c r="O29" s="53">
        <v>13.421923061307188</v>
      </c>
      <c r="P29" s="54"/>
      <c r="Q29" s="3">
        <v>8.75</v>
      </c>
      <c r="R29" s="12">
        <v>20</v>
      </c>
      <c r="S29" s="3">
        <v>15</v>
      </c>
      <c r="T29" s="3">
        <v>30</v>
      </c>
      <c r="U29" s="39">
        <f t="shared" si="0"/>
        <v>18.4375</v>
      </c>
      <c r="V29" s="39">
        <f t="shared" si="1"/>
        <v>31.85942306130719</v>
      </c>
      <c r="X29" s="67"/>
      <c r="Y29" s="4"/>
      <c r="Z29" s="76"/>
    </row>
    <row r="30" spans="1:26" ht="94.5" x14ac:dyDescent="0.2">
      <c r="A30" s="48" t="s">
        <v>785</v>
      </c>
      <c r="B30" s="82" t="s">
        <v>673</v>
      </c>
      <c r="C30" s="48"/>
      <c r="D30" s="50" t="s">
        <v>786</v>
      </c>
      <c r="E30" s="50" t="s">
        <v>787</v>
      </c>
      <c r="F30" s="50" t="s">
        <v>788</v>
      </c>
      <c r="G30" s="50" t="s">
        <v>850</v>
      </c>
      <c r="H30" s="51">
        <v>1.4300989799999999</v>
      </c>
      <c r="I30" s="50" t="s">
        <v>690</v>
      </c>
      <c r="J30" s="69">
        <v>115000</v>
      </c>
      <c r="K30" s="69">
        <v>91200</v>
      </c>
      <c r="L30" s="70" t="s">
        <v>167</v>
      </c>
      <c r="M30" s="70" t="s">
        <v>789</v>
      </c>
      <c r="N30" s="52"/>
      <c r="O30" s="53">
        <v>13.498175473432807</v>
      </c>
      <c r="P30" s="54"/>
      <c r="Q30" s="61">
        <v>0</v>
      </c>
      <c r="R30" s="12">
        <v>20</v>
      </c>
      <c r="S30" s="61">
        <v>15</v>
      </c>
      <c r="T30" s="61">
        <v>30</v>
      </c>
      <c r="U30" s="81">
        <f t="shared" si="0"/>
        <v>16.25</v>
      </c>
      <c r="V30" s="81">
        <f t="shared" si="1"/>
        <v>29.748175473432809</v>
      </c>
      <c r="W30" s="78"/>
      <c r="X30" s="67"/>
      <c r="Y30" s="4"/>
      <c r="Z30" s="76"/>
    </row>
    <row r="31" spans="1:26" ht="75" x14ac:dyDescent="0.2">
      <c r="A31" s="48" t="s">
        <v>790</v>
      </c>
      <c r="B31" s="49" t="s">
        <v>673</v>
      </c>
      <c r="C31" s="55"/>
      <c r="D31" s="50" t="s">
        <v>738</v>
      </c>
      <c r="E31" s="50" t="s">
        <v>791</v>
      </c>
      <c r="F31" s="50" t="s">
        <v>268</v>
      </c>
      <c r="G31" s="50" t="s">
        <v>758</v>
      </c>
      <c r="H31" s="51">
        <v>3.5527729799999999</v>
      </c>
      <c r="I31" s="50" t="s">
        <v>759</v>
      </c>
      <c r="J31" s="69">
        <v>1126400</v>
      </c>
      <c r="K31" s="69">
        <v>1126400</v>
      </c>
      <c r="L31" s="70" t="s">
        <v>241</v>
      </c>
      <c r="M31" s="70" t="s">
        <v>679</v>
      </c>
      <c r="N31" s="52"/>
      <c r="O31" s="53">
        <v>10.433031691562578</v>
      </c>
      <c r="P31" s="54"/>
      <c r="Q31" s="3">
        <v>0</v>
      </c>
      <c r="R31" s="12">
        <v>20</v>
      </c>
      <c r="S31" s="3">
        <v>15</v>
      </c>
      <c r="T31" s="3">
        <v>30</v>
      </c>
      <c r="U31" s="39">
        <f t="shared" si="0"/>
        <v>16.25</v>
      </c>
      <c r="V31" s="39">
        <f t="shared" si="1"/>
        <v>26.683031691562576</v>
      </c>
      <c r="X31" s="67"/>
      <c r="Y31" s="4"/>
      <c r="Z31" s="76"/>
    </row>
    <row r="32" spans="1:26" ht="75" x14ac:dyDescent="0.2">
      <c r="A32" s="48" t="s">
        <v>792</v>
      </c>
      <c r="B32" s="49" t="s">
        <v>673</v>
      </c>
      <c r="C32" s="55"/>
      <c r="D32" s="50" t="s">
        <v>764</v>
      </c>
      <c r="E32" s="50" t="s">
        <v>688</v>
      </c>
      <c r="F32" s="50" t="s">
        <v>793</v>
      </c>
      <c r="G32" s="50" t="s">
        <v>758</v>
      </c>
      <c r="H32" s="51">
        <v>7.7559237000000003</v>
      </c>
      <c r="I32" s="50" t="s">
        <v>759</v>
      </c>
      <c r="J32" s="69">
        <v>2560000</v>
      </c>
      <c r="K32" s="69">
        <v>2560000</v>
      </c>
      <c r="L32" s="70" t="s">
        <v>241</v>
      </c>
      <c r="M32" s="70" t="s">
        <v>679</v>
      </c>
      <c r="N32" s="52"/>
      <c r="O32" s="53">
        <v>9.5168676637839837</v>
      </c>
      <c r="P32" s="54"/>
      <c r="Q32" s="3">
        <v>0</v>
      </c>
      <c r="R32" s="12">
        <v>20</v>
      </c>
      <c r="S32" s="3">
        <v>15</v>
      </c>
      <c r="T32" s="3">
        <v>30</v>
      </c>
      <c r="U32" s="39">
        <f t="shared" si="0"/>
        <v>16.25</v>
      </c>
      <c r="V32" s="39">
        <f t="shared" si="1"/>
        <v>25.766867663783984</v>
      </c>
      <c r="X32" s="67"/>
      <c r="Y32" s="4"/>
      <c r="Z32" s="76"/>
    </row>
    <row r="33" spans="1:26" ht="94.5" x14ac:dyDescent="0.2">
      <c r="A33" s="48" t="s">
        <v>794</v>
      </c>
      <c r="B33" s="49" t="s">
        <v>673</v>
      </c>
      <c r="C33" s="48"/>
      <c r="D33" s="50" t="s">
        <v>391</v>
      </c>
      <c r="E33" s="50" t="s">
        <v>756</v>
      </c>
      <c r="F33" s="50" t="s">
        <v>793</v>
      </c>
      <c r="G33" s="50" t="s">
        <v>795</v>
      </c>
      <c r="H33" s="51">
        <v>1.34563838</v>
      </c>
      <c r="I33" s="50" t="s">
        <v>678</v>
      </c>
      <c r="J33" s="69">
        <v>1254000</v>
      </c>
      <c r="K33" s="69">
        <v>1179000</v>
      </c>
      <c r="L33" s="70" t="s">
        <v>241</v>
      </c>
      <c r="M33" s="70" t="s">
        <v>679</v>
      </c>
      <c r="N33" s="52"/>
      <c r="O33" s="53">
        <v>13.040174474409213</v>
      </c>
      <c r="P33" s="54"/>
      <c r="Q33" s="3">
        <v>8.75</v>
      </c>
      <c r="R33" s="12">
        <v>15</v>
      </c>
      <c r="S33" s="3">
        <v>15</v>
      </c>
      <c r="T33" s="3">
        <v>0</v>
      </c>
      <c r="U33" s="39">
        <f t="shared" si="0"/>
        <v>9.6875</v>
      </c>
      <c r="V33" s="39">
        <f t="shared" si="1"/>
        <v>22.727674474409213</v>
      </c>
      <c r="X33" s="67"/>
      <c r="Y33" s="4"/>
      <c r="Z33" s="76"/>
    </row>
    <row r="34" spans="1:26" ht="78.75" x14ac:dyDescent="0.2">
      <c r="A34" s="48" t="s">
        <v>796</v>
      </c>
      <c r="B34" s="49" t="s">
        <v>673</v>
      </c>
      <c r="C34" s="55"/>
      <c r="D34" s="50" t="s">
        <v>797</v>
      </c>
      <c r="E34" s="50" t="s">
        <v>433</v>
      </c>
      <c r="F34" s="50" t="s">
        <v>798</v>
      </c>
      <c r="G34" s="50" t="s">
        <v>704</v>
      </c>
      <c r="H34" s="51">
        <v>0.72912847000000003</v>
      </c>
      <c r="I34" s="50" t="s">
        <v>690</v>
      </c>
      <c r="J34" s="69">
        <v>220000</v>
      </c>
      <c r="K34" s="69">
        <v>210000</v>
      </c>
      <c r="L34" s="70" t="s">
        <v>194</v>
      </c>
      <c r="M34" s="70" t="s">
        <v>685</v>
      </c>
      <c r="N34" s="52"/>
      <c r="O34" s="53">
        <v>11.672307917363332</v>
      </c>
      <c r="P34" s="54"/>
      <c r="Q34" s="3">
        <v>0</v>
      </c>
      <c r="R34" s="12">
        <v>20</v>
      </c>
      <c r="S34" s="3">
        <v>15</v>
      </c>
      <c r="T34" s="3">
        <v>0</v>
      </c>
      <c r="U34" s="39">
        <f t="shared" si="0"/>
        <v>8.75</v>
      </c>
      <c r="V34" s="39">
        <f t="shared" si="1"/>
        <v>20.422307917363334</v>
      </c>
      <c r="X34" s="67"/>
      <c r="Y34" s="4"/>
      <c r="Z34" s="76"/>
    </row>
    <row r="35" spans="1:26" x14ac:dyDescent="0.2">
      <c r="X35" s="71">
        <f>SUM(X2:X34)</f>
        <v>400</v>
      </c>
      <c r="Z35" s="22"/>
    </row>
    <row r="36" spans="1:26" x14ac:dyDescent="0.2">
      <c r="Z36" s="22"/>
    </row>
    <row r="37" spans="1:26" x14ac:dyDescent="0.2">
      <c r="Z37" s="22"/>
    </row>
    <row r="38" spans="1:26" x14ac:dyDescent="0.2">
      <c r="Z38" s="22"/>
    </row>
    <row r="39" spans="1:26" x14ac:dyDescent="0.2">
      <c r="Z39" s="22"/>
    </row>
    <row r="40" spans="1:26" x14ac:dyDescent="0.2">
      <c r="Z40" s="22"/>
    </row>
    <row r="41" spans="1:26" x14ac:dyDescent="0.2">
      <c r="Z41" s="22"/>
    </row>
  </sheetData>
  <autoFilter ref="A1:Y34"/>
  <pageMargins left="0.25" right="0.25" top="0.75" bottom="0.75" header="0.3" footer="0.3"/>
  <pageSetup paperSize="17" scale="74" fitToHeight="0" orientation="landscape" r:id="rId1"/>
  <headerFooter>
    <oddHeader>&amp;CNCDOT Division 4 Division Bike/Ped Draft Score&amp;RAugust 28, 2014</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
  <sheetViews>
    <sheetView zoomScale="80" zoomScaleNormal="80" workbookViewId="0"/>
  </sheetViews>
  <sheetFormatPr defaultRowHeight="12.75" x14ac:dyDescent="0.2"/>
  <cols>
    <col min="4" max="4" width="9.85546875" customWidth="1"/>
    <col min="5" max="5" width="15.42578125" bestFit="1" customWidth="1"/>
    <col min="6" max="6" width="11.42578125" customWidth="1"/>
    <col min="7" max="7" width="28.42578125" customWidth="1"/>
    <col min="8" max="8" width="12.5703125" bestFit="1" customWidth="1"/>
    <col min="9" max="9" width="12.42578125" customWidth="1"/>
    <col min="10" max="10" width="9.85546875" bestFit="1" customWidth="1"/>
    <col min="11" max="11" width="10.85546875" bestFit="1" customWidth="1"/>
    <col min="12" max="12" width="9.85546875" customWidth="1"/>
    <col min="13" max="13" width="8.42578125" bestFit="1" customWidth="1"/>
    <col min="14" max="14" width="1.28515625" customWidth="1"/>
    <col min="16" max="16" width="1.42578125" customWidth="1"/>
    <col min="18" max="18" width="12.85546875" customWidth="1"/>
    <col min="19" max="19" width="13.85546875" customWidth="1"/>
    <col min="20" max="20" width="10.5703125" customWidth="1"/>
    <col min="21" max="21" width="12.5703125" customWidth="1"/>
    <col min="22" max="22" width="12.85546875" customWidth="1"/>
    <col min="23" max="23" width="1.42578125" customWidth="1"/>
    <col min="24" max="24" width="10.42578125" customWidth="1"/>
    <col min="25" max="25" width="14.140625" customWidth="1"/>
  </cols>
  <sheetData>
    <row r="1" spans="1:25" ht="63.75" x14ac:dyDescent="0.2">
      <c r="A1" s="56" t="s">
        <v>536</v>
      </c>
      <c r="B1" s="56" t="s">
        <v>540</v>
      </c>
      <c r="C1" s="56" t="s">
        <v>799</v>
      </c>
      <c r="D1" s="56" t="s">
        <v>800</v>
      </c>
      <c r="E1" s="56" t="s">
        <v>801</v>
      </c>
      <c r="F1" s="56" t="s">
        <v>1</v>
      </c>
      <c r="G1" s="56" t="s">
        <v>542</v>
      </c>
      <c r="H1" s="57" t="s">
        <v>802</v>
      </c>
      <c r="I1" s="57" t="s">
        <v>803</v>
      </c>
      <c r="J1" s="57" t="s">
        <v>804</v>
      </c>
      <c r="K1" s="57" t="s">
        <v>805</v>
      </c>
      <c r="L1" s="56" t="s">
        <v>9</v>
      </c>
      <c r="M1" s="57" t="s">
        <v>545</v>
      </c>
      <c r="N1" s="58"/>
      <c r="O1" s="4" t="s">
        <v>806</v>
      </c>
      <c r="P1" s="59"/>
      <c r="Q1" s="60" t="s">
        <v>519</v>
      </c>
      <c r="R1" s="60" t="s">
        <v>520</v>
      </c>
      <c r="S1" s="60" t="s">
        <v>521</v>
      </c>
      <c r="T1" s="60" t="s">
        <v>522</v>
      </c>
      <c r="U1" s="66" t="s">
        <v>509</v>
      </c>
      <c r="V1" s="45" t="s">
        <v>851</v>
      </c>
      <c r="X1" s="4" t="s">
        <v>864</v>
      </c>
      <c r="Y1" s="4" t="s">
        <v>506</v>
      </c>
    </row>
    <row r="2" spans="1:25" ht="127.5" x14ac:dyDescent="0.2">
      <c r="A2" s="61" t="s">
        <v>807</v>
      </c>
      <c r="B2" s="61" t="s">
        <v>808</v>
      </c>
      <c r="C2" s="61">
        <v>4</v>
      </c>
      <c r="D2" s="61" t="s">
        <v>809</v>
      </c>
      <c r="E2" s="61" t="s">
        <v>810</v>
      </c>
      <c r="F2" s="61" t="s">
        <v>126</v>
      </c>
      <c r="G2" s="23" t="s">
        <v>811</v>
      </c>
      <c r="H2" s="62">
        <v>56500</v>
      </c>
      <c r="I2" s="62">
        <v>5650</v>
      </c>
      <c r="J2" s="62">
        <v>5650</v>
      </c>
      <c r="K2" s="62">
        <v>45200</v>
      </c>
      <c r="L2" s="61" t="s">
        <v>167</v>
      </c>
      <c r="M2" s="72" t="s">
        <v>179</v>
      </c>
      <c r="N2" s="84"/>
      <c r="O2" s="53">
        <v>5.37</v>
      </c>
      <c r="P2" s="64"/>
      <c r="Q2" s="65">
        <v>0</v>
      </c>
      <c r="R2" s="65">
        <v>0</v>
      </c>
      <c r="S2" s="12">
        <v>15</v>
      </c>
      <c r="T2" s="12">
        <v>30</v>
      </c>
      <c r="U2" s="72">
        <f t="shared" ref="U2:U7" si="0">SUM(Q2:T2)*0.25</f>
        <v>11.25</v>
      </c>
      <c r="V2" s="72">
        <f t="shared" ref="V2:V7" si="1">O2+U2</f>
        <v>16.62</v>
      </c>
      <c r="W2" s="78"/>
      <c r="X2" s="4"/>
      <c r="Y2" s="4" t="s">
        <v>832</v>
      </c>
    </row>
    <row r="3" spans="1:25" ht="114.75" x14ac:dyDescent="0.2">
      <c r="A3" s="61" t="s">
        <v>812</v>
      </c>
      <c r="B3" s="61" t="s">
        <v>813</v>
      </c>
      <c r="C3" s="61">
        <v>4</v>
      </c>
      <c r="D3" s="61" t="s">
        <v>809</v>
      </c>
      <c r="E3" s="61" t="s">
        <v>810</v>
      </c>
      <c r="F3" s="61" t="s">
        <v>126</v>
      </c>
      <c r="G3" s="23" t="s">
        <v>814</v>
      </c>
      <c r="H3" s="62">
        <v>56026</v>
      </c>
      <c r="I3" s="62">
        <v>5602</v>
      </c>
      <c r="J3" s="62">
        <v>5603</v>
      </c>
      <c r="K3" s="62">
        <v>44821</v>
      </c>
      <c r="L3" s="61" t="s">
        <v>167</v>
      </c>
      <c r="M3" s="38" t="s">
        <v>133</v>
      </c>
      <c r="N3" s="63"/>
      <c r="O3" s="53">
        <v>4.63</v>
      </c>
      <c r="P3" s="64"/>
      <c r="Q3" s="65">
        <v>0</v>
      </c>
      <c r="R3" s="65">
        <v>0</v>
      </c>
      <c r="S3" s="12">
        <v>15</v>
      </c>
      <c r="T3" s="12">
        <v>30</v>
      </c>
      <c r="U3" s="38">
        <f t="shared" si="0"/>
        <v>11.25</v>
      </c>
      <c r="V3" s="38">
        <f t="shared" si="1"/>
        <v>15.879999999999999</v>
      </c>
      <c r="X3" s="4"/>
      <c r="Y3" s="4" t="s">
        <v>832</v>
      </c>
    </row>
    <row r="4" spans="1:25" ht="114.75" x14ac:dyDescent="0.2">
      <c r="A4" s="61" t="s">
        <v>815</v>
      </c>
      <c r="B4" s="61" t="s">
        <v>816</v>
      </c>
      <c r="C4" s="61">
        <v>4</v>
      </c>
      <c r="D4" s="61" t="s">
        <v>809</v>
      </c>
      <c r="E4" s="61" t="s">
        <v>810</v>
      </c>
      <c r="F4" s="61" t="s">
        <v>126</v>
      </c>
      <c r="G4" s="23" t="s">
        <v>817</v>
      </c>
      <c r="H4" s="62">
        <v>29132</v>
      </c>
      <c r="I4" s="62">
        <v>5601</v>
      </c>
      <c r="J4" s="62">
        <v>5603</v>
      </c>
      <c r="K4" s="62">
        <v>17928</v>
      </c>
      <c r="L4" s="61" t="s">
        <v>167</v>
      </c>
      <c r="M4" s="38" t="s">
        <v>133</v>
      </c>
      <c r="N4" s="63"/>
      <c r="O4" s="53">
        <v>4.63</v>
      </c>
      <c r="P4" s="64"/>
      <c r="Q4" s="65">
        <v>0</v>
      </c>
      <c r="R4" s="65">
        <v>0</v>
      </c>
      <c r="S4" s="12">
        <v>15</v>
      </c>
      <c r="T4" s="12">
        <v>30</v>
      </c>
      <c r="U4" s="38">
        <f t="shared" si="0"/>
        <v>11.25</v>
      </c>
      <c r="V4" s="38">
        <f t="shared" si="1"/>
        <v>15.879999999999999</v>
      </c>
      <c r="X4" s="4"/>
      <c r="Y4" s="4" t="s">
        <v>832</v>
      </c>
    </row>
    <row r="5" spans="1:25" ht="102" x14ac:dyDescent="0.2">
      <c r="A5" s="61" t="s">
        <v>818</v>
      </c>
      <c r="B5" s="61" t="s">
        <v>819</v>
      </c>
      <c r="C5" s="61">
        <v>4</v>
      </c>
      <c r="D5" s="61" t="s">
        <v>809</v>
      </c>
      <c r="E5" s="61" t="s">
        <v>810</v>
      </c>
      <c r="F5" s="61" t="s">
        <v>126</v>
      </c>
      <c r="G5" s="23" t="s">
        <v>820</v>
      </c>
      <c r="H5" s="62">
        <v>78026</v>
      </c>
      <c r="I5" s="62">
        <v>7802</v>
      </c>
      <c r="J5" s="62">
        <v>7803</v>
      </c>
      <c r="K5" s="62">
        <v>62421</v>
      </c>
      <c r="L5" s="61" t="s">
        <v>167</v>
      </c>
      <c r="M5" s="72" t="s">
        <v>133</v>
      </c>
      <c r="N5" s="84"/>
      <c r="O5" s="53">
        <v>4.46</v>
      </c>
      <c r="P5" s="64"/>
      <c r="Q5" s="65">
        <v>0</v>
      </c>
      <c r="R5" s="65">
        <v>0</v>
      </c>
      <c r="S5" s="12">
        <v>15</v>
      </c>
      <c r="T5" s="12">
        <v>30</v>
      </c>
      <c r="U5" s="72">
        <f t="shared" si="0"/>
        <v>11.25</v>
      </c>
      <c r="V5" s="72">
        <f t="shared" si="1"/>
        <v>15.71</v>
      </c>
      <c r="W5" s="78"/>
      <c r="X5" s="4"/>
      <c r="Y5" s="4" t="s">
        <v>832</v>
      </c>
    </row>
    <row r="6" spans="1:25" ht="102" x14ac:dyDescent="0.2">
      <c r="A6" s="61" t="s">
        <v>821</v>
      </c>
      <c r="B6" s="61" t="s">
        <v>822</v>
      </c>
      <c r="C6" s="61">
        <v>4</v>
      </c>
      <c r="D6" s="61" t="s">
        <v>809</v>
      </c>
      <c r="E6" s="61" t="s">
        <v>810</v>
      </c>
      <c r="F6" s="61" t="s">
        <v>126</v>
      </c>
      <c r="G6" s="23" t="s">
        <v>823</v>
      </c>
      <c r="H6" s="62">
        <v>78033</v>
      </c>
      <c r="I6" s="62">
        <v>7806</v>
      </c>
      <c r="J6" s="62">
        <v>7806</v>
      </c>
      <c r="K6" s="62">
        <v>62421</v>
      </c>
      <c r="L6" s="61" t="s">
        <v>167</v>
      </c>
      <c r="M6" s="38" t="s">
        <v>133</v>
      </c>
      <c r="N6" s="63"/>
      <c r="O6" s="53">
        <v>4.46</v>
      </c>
      <c r="P6" s="64"/>
      <c r="Q6" s="65">
        <v>0</v>
      </c>
      <c r="R6" s="65">
        <v>0</v>
      </c>
      <c r="S6" s="12">
        <v>15</v>
      </c>
      <c r="T6" s="12">
        <v>30</v>
      </c>
      <c r="U6" s="38">
        <f t="shared" si="0"/>
        <v>11.25</v>
      </c>
      <c r="V6" s="38">
        <f t="shared" si="1"/>
        <v>15.71</v>
      </c>
      <c r="X6" s="4"/>
      <c r="Y6" s="4" t="s">
        <v>832</v>
      </c>
    </row>
    <row r="7" spans="1:25" ht="102" x14ac:dyDescent="0.2">
      <c r="A7" s="61" t="s">
        <v>824</v>
      </c>
      <c r="B7" s="61" t="s">
        <v>825</v>
      </c>
      <c r="C7" s="61">
        <v>4</v>
      </c>
      <c r="D7" s="61" t="s">
        <v>809</v>
      </c>
      <c r="E7" s="61" t="s">
        <v>810</v>
      </c>
      <c r="F7" s="61" t="s">
        <v>126</v>
      </c>
      <c r="G7" s="23" t="s">
        <v>823</v>
      </c>
      <c r="H7" s="62">
        <v>78027</v>
      </c>
      <c r="I7" s="62">
        <v>7803</v>
      </c>
      <c r="J7" s="62">
        <v>7803</v>
      </c>
      <c r="K7" s="62">
        <v>62421</v>
      </c>
      <c r="L7" s="61" t="s">
        <v>167</v>
      </c>
      <c r="M7" s="38" t="s">
        <v>133</v>
      </c>
      <c r="N7" s="63"/>
      <c r="O7" s="53">
        <v>4.24</v>
      </c>
      <c r="P7" s="64"/>
      <c r="Q7" s="65">
        <v>0</v>
      </c>
      <c r="R7" s="65">
        <v>0</v>
      </c>
      <c r="S7" s="12">
        <v>15</v>
      </c>
      <c r="T7" s="12">
        <v>30</v>
      </c>
      <c r="U7" s="38">
        <f t="shared" si="0"/>
        <v>11.25</v>
      </c>
      <c r="V7" s="38">
        <f t="shared" si="1"/>
        <v>15.49</v>
      </c>
      <c r="X7" s="4"/>
      <c r="Y7" s="4" t="s">
        <v>832</v>
      </c>
    </row>
  </sheetData>
  <dataValidations count="1">
    <dataValidation type="list" allowBlank="1" showInputMessage="1" showErrorMessage="1" sqref="C2:C7 E2:F7 L2:L7">
      <formula1>#REF!</formula1>
    </dataValidation>
  </dataValidations>
  <pageMargins left="0.25" right="0.25" top="0.75" bottom="0.75" header="0.3" footer="0.3"/>
  <pageSetup paperSize="17" scale="78" fitToHeight="0" orientation="landscape" r:id="rId1"/>
  <headerFooter>
    <oddHeader>&amp;CNCDOT Division 4 Division Public Transportation Draft Score&amp;RJune 24, 2014</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7ef604a7-ebc4-47af-96e9-7f1ad444f50a"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_dlc_DocId xmlns="16f00c2e-ac5c-418b-9f13-a0771dbd417d">CONNECT-498-50</_dlc_DocId>
    <_dlc_DocIdUrl xmlns="16f00c2e-ac5c-418b-9f13-a0771dbd417d">
      <Url>https://connect.ncdot.gov/projects/planning/_layouts/DocIdRedir.aspx?ID=CONNECT-498-50</Url>
      <Description>CONNECT-498-50</Description>
    </_dlc_DocIdUrl>
    <_dlc_DocIdPersistId xmlns="16f00c2e-ac5c-418b-9f13-a0771dbd417d">false</_dlc_DocIdPersistId>
    <Scores xmlns="7c0fc6b6-ee38-4a57-96ff-21e268a170ce">Final Scores</Scores>
    <order0 xmlns="7c0fc6b6-ee38-4a57-96ff-21e268a170ce">04</order0>
    <URL xmlns="http://schemas.microsoft.com/sharepoint/v3">
      <Url xsi:nil="true"/>
      <Description xsi:nil="true"/>
    </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BABCA67EDE7045AB4C3D83F197EF35" ma:contentTypeVersion="2" ma:contentTypeDescription="Create a new document." ma:contentTypeScope="" ma:versionID="3ba52b94255d5b65dd9b0796e4debf14">
  <xsd:schema xmlns:xsd="http://www.w3.org/2001/XMLSchema" xmlns:xs="http://www.w3.org/2001/XMLSchema" xmlns:p="http://schemas.microsoft.com/office/2006/metadata/properties" xmlns:ns1="http://schemas.microsoft.com/sharepoint/v3" xmlns:ns2="7c0fc6b6-ee38-4a57-96ff-21e268a170ce" xmlns:ns3="16f00c2e-ac5c-418b-9f13-a0771dbd417d" targetNamespace="http://schemas.microsoft.com/office/2006/metadata/properties" ma:root="true" ma:fieldsID="947cf384593d989ead16d1aead95d4fb" ns1:_="" ns2:_="" ns3:_="">
    <xsd:import namespace="http://schemas.microsoft.com/sharepoint/v3"/>
    <xsd:import namespace="7c0fc6b6-ee38-4a57-96ff-21e268a170ce"/>
    <xsd:import namespace="16f00c2e-ac5c-418b-9f13-a0771dbd417d"/>
    <xsd:element name="properties">
      <xsd:complexType>
        <xsd:sequence>
          <xsd:element name="documentManagement">
            <xsd:complexType>
              <xsd:all>
                <xsd:element ref="ns2:order0" minOccurs="0"/>
                <xsd:element ref="ns2:Scores" minOccurs="0"/>
                <xsd:element ref="ns3:_dlc_DocId" minOccurs="0"/>
                <xsd:element ref="ns3:_dlc_DocIdUrl" minOccurs="0"/>
                <xsd:element ref="ns3:_dlc_DocIdPersistId"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0fc6b6-ee38-4a57-96ff-21e268a170ce" elementFormDefault="qualified">
    <xsd:import namespace="http://schemas.microsoft.com/office/2006/documentManagement/types"/>
    <xsd:import namespace="http://schemas.microsoft.com/office/infopath/2007/PartnerControls"/>
    <xsd:element name="order0" ma:index="8" nillable="true" ma:displayName="order" ma:internalName="order0">
      <xsd:simpleType>
        <xsd:restriction base="dms:Text">
          <xsd:maxLength value="255"/>
        </xsd:restriction>
      </xsd:simpleType>
    </xsd:element>
    <xsd:element name="Scores" ma:index="9" nillable="true" ma:displayName="Scores" ma:format="RadioButtons" ma:internalName="Scores">
      <xsd:simpleType>
        <xsd:restriction base="dms:Choice">
          <xsd:enumeration value="Preliminary Scores"/>
          <xsd:enumeration value="Final Scores"/>
        </xsd:restrictio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69DADD-CFB8-4DAE-8A7A-EC958F35EDCF}"/>
</file>

<file path=customXml/itemProps2.xml><?xml version="1.0" encoding="utf-8"?>
<ds:datastoreItem xmlns:ds="http://schemas.openxmlformats.org/officeDocument/2006/customXml" ds:itemID="{6DBA94DF-8946-40AF-97B5-E08841BC5E7D}"/>
</file>

<file path=customXml/itemProps3.xml><?xml version="1.0" encoding="utf-8"?>
<ds:datastoreItem xmlns:ds="http://schemas.openxmlformats.org/officeDocument/2006/customXml" ds:itemID="{FE028218-2D0D-4BD8-8E97-CBD0453AD4AD}"/>
</file>

<file path=customXml/itemProps4.xml><?xml version="1.0" encoding="utf-8"?>
<ds:datastoreItem xmlns:ds="http://schemas.openxmlformats.org/officeDocument/2006/customXml" ds:itemID="{CF6380B8-EF21-476F-8DB2-AC2F08766F6F}"/>
</file>

<file path=customXml/itemProps5.xml><?xml version="1.0" encoding="utf-8"?>
<ds:datastoreItem xmlns:ds="http://schemas.openxmlformats.org/officeDocument/2006/customXml" ds:itemID="{DFF5304C-014B-4466-A817-C60F304579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Regional Highway</vt:lpstr>
      <vt:lpstr>Division Highway</vt:lpstr>
      <vt:lpstr>Division Aviation</vt:lpstr>
      <vt:lpstr>Division BikePed</vt:lpstr>
      <vt:lpstr>Division Public Transportation</vt:lpstr>
      <vt:lpstr>Sheet1</vt:lpstr>
      <vt:lpstr>'Division BikePed'!Print_Area</vt:lpstr>
      <vt:lpstr>'Division Highway'!Print_Area</vt:lpstr>
      <vt:lpstr>'Regional Highway'!Print_Area</vt:lpstr>
      <vt:lpstr>'Division Aviation'!Print_Titles</vt:lpstr>
      <vt:lpstr>'Division BikePed'!Print_Titles</vt:lpstr>
      <vt:lpstr>'Division Highway'!Print_Titles</vt:lpstr>
      <vt:lpstr>'Division Public Transportation'!Print_Titles</vt:lpstr>
      <vt:lpstr>'Regional Highway'!Print_Titles</vt:lpstr>
    </vt:vector>
  </TitlesOfParts>
  <Company>N.C. Dept. of Transportation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David Wasserman</dc:creator>
  <cp:lastModifiedBy>Talanker, Elena</cp:lastModifiedBy>
  <cp:lastPrinted>2014-08-29T18:07:02Z</cp:lastPrinted>
  <dcterms:created xsi:type="dcterms:W3CDTF">2014-05-07T12:55:28Z</dcterms:created>
  <dcterms:modified xsi:type="dcterms:W3CDTF">2014-09-11T16:00:51Z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1200</vt:r8>
  </property>
  <property fmtid="{D5CDD505-2E9C-101B-9397-08002B2CF9AE}" pid="3" name="_dlc_DocIdItemGuid">
    <vt:lpwstr>b756bfd7-a7c6-46eb-9f71-0266c5db16cf</vt:lpwstr>
  </property>
  <property fmtid="{D5CDD505-2E9C-101B-9397-08002B2CF9AE}" pid="4" name="ContentTypeId">
    <vt:lpwstr>0x010100B5BABCA67EDE7045AB4C3D83F197EF35</vt:lpwstr>
  </property>
  <property fmtid="{D5CDD505-2E9C-101B-9397-08002B2CF9AE}" pid="5" name="order0">
    <vt:lpwstr>08</vt:lpwstr>
  </property>
  <property fmtid="{D5CDD505-2E9C-101B-9397-08002B2CF9AE}" pid="6" name="xd_Signature">
    <vt:bool>false</vt:bool>
  </property>
  <property fmtid="{D5CDD505-2E9C-101B-9397-08002B2CF9AE}" pid="7" name="xd_ProgID">
    <vt:lpwstr/>
  </property>
  <property fmtid="{D5CDD505-2E9C-101B-9397-08002B2CF9AE}" pid="8" name="TemplateUrl">
    <vt:lpwstr/>
  </property>
  <property fmtid="{D5CDD505-2E9C-101B-9397-08002B2CF9AE}" pid="9" name="_SourceUrl">
    <vt:lpwstr/>
  </property>
  <property fmtid="{D5CDD505-2E9C-101B-9397-08002B2CF9AE}" pid="10" name="_SharedFileIndex">
    <vt:lpwstr/>
  </property>
</Properties>
</file>